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\Desktop\Liss 2022 - GF\7.0 Actualización Procedimientos SSYMA\4. Aprobados\Proc. Gestión de Contratista\"/>
    </mc:Choice>
  </mc:AlternateContent>
  <xr:revisionPtr revIDLastSave="0" documentId="13_ncr:1_{57408ECE-74B0-4C61-A175-C593A143E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TRIZ EVALUACION EECC" sheetId="1" r:id="rId1"/>
  </sheets>
  <definedNames>
    <definedName name="_xlnm._FilterDatabase" localSheetId="0" hidden="1">'MATRIZ EVALUACION EECC'!$A$10:$I$10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  <c r="E76" i="1"/>
  <c r="G72" i="1"/>
  <c r="G62" i="1"/>
  <c r="G61" i="1"/>
  <c r="G60" i="1"/>
  <c r="D72" i="1"/>
  <c r="D62" i="1"/>
  <c r="D61" i="1"/>
  <c r="D60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D58" i="1"/>
  <c r="D56" i="1"/>
  <c r="D55" i="1"/>
  <c r="D54" i="1"/>
  <c r="D53" i="1"/>
  <c r="D52" i="1"/>
  <c r="D51" i="1"/>
  <c r="D50" i="1"/>
  <c r="D41" i="1"/>
  <c r="D42" i="1"/>
  <c r="D43" i="1"/>
  <c r="D44" i="1"/>
  <c r="D45" i="1"/>
  <c r="D46" i="1"/>
  <c r="D47" i="1"/>
  <c r="D48" i="1"/>
  <c r="D49" i="1"/>
  <c r="D40" i="1"/>
  <c r="D39" i="1"/>
  <c r="D38" i="1" l="1"/>
  <c r="D37" i="1"/>
  <c r="D34" i="1"/>
  <c r="D35" i="1"/>
  <c r="D36" i="1"/>
  <c r="D33" i="1"/>
  <c r="D57" i="1"/>
  <c r="G31" i="1"/>
  <c r="G30" i="1"/>
  <c r="G29" i="1"/>
  <c r="G28" i="1"/>
  <c r="D30" i="1"/>
  <c r="D29" i="1"/>
  <c r="D31" i="1"/>
  <c r="D28" i="1"/>
  <c r="G26" i="1" l="1"/>
  <c r="G25" i="1"/>
  <c r="G24" i="1"/>
  <c r="G23" i="1"/>
  <c r="D26" i="1"/>
  <c r="D25" i="1"/>
  <c r="D24" i="1"/>
  <c r="D23" i="1"/>
  <c r="G21" i="1" l="1"/>
  <c r="G20" i="1"/>
  <c r="G19" i="1"/>
  <c r="G18" i="1"/>
  <c r="G17" i="1"/>
  <c r="G16" i="1"/>
  <c r="G15" i="1"/>
  <c r="G14" i="1"/>
  <c r="G13" i="1"/>
  <c r="G12" i="1"/>
  <c r="G76" i="1" s="1"/>
  <c r="D20" i="1"/>
  <c r="D19" i="1"/>
  <c r="D18" i="1"/>
  <c r="D16" i="1"/>
  <c r="D17" i="1"/>
  <c r="D15" i="1"/>
  <c r="D14" i="1"/>
  <c r="D13" i="1"/>
  <c r="D21" i="1"/>
  <c r="D12" i="1"/>
  <c r="D76" i="1" l="1"/>
  <c r="G82" i="1"/>
  <c r="H82" i="1" s="1"/>
  <c r="I82" i="1" s="1"/>
  <c r="G81" i="1"/>
  <c r="H81" i="1" l="1"/>
  <c r="I81" i="1" s="1"/>
  <c r="G83" i="1"/>
  <c r="H83" i="1" s="1"/>
  <c r="I83" i="1" s="1"/>
</calcChain>
</file>

<file path=xl/sharedStrings.xml><?xml version="1.0" encoding="utf-8"?>
<sst xmlns="http://schemas.openxmlformats.org/spreadsheetml/2006/main" count="210" uniqueCount="114">
  <si>
    <t>Gerencia: __________________________________</t>
  </si>
  <si>
    <t>Empresa: __________________________________</t>
  </si>
  <si>
    <t>Fecha: _____________________________________</t>
  </si>
  <si>
    <t>Requerimientos Generales</t>
  </si>
  <si>
    <t>Documentos a evaluar</t>
  </si>
  <si>
    <t>Comentarios</t>
  </si>
  <si>
    <t>Liderazgo y partipación de los trabajadores</t>
  </si>
  <si>
    <t>Si</t>
  </si>
  <si>
    <t>Carta de compromiso firmado por Gerente</t>
  </si>
  <si>
    <t>Planificación</t>
  </si>
  <si>
    <t>Listado de herramientas y equipos</t>
  </si>
  <si>
    <t>Procedimiento de mantenimiento herramientas/equipos</t>
  </si>
  <si>
    <t>Comité de seguridad y salud en el trabajo</t>
  </si>
  <si>
    <t>Listado de MSDS (vigente 2 años)</t>
  </si>
  <si>
    <t>Programa de simulacros</t>
  </si>
  <si>
    <t>Total</t>
  </si>
  <si>
    <t>Referencias</t>
  </si>
  <si>
    <t>Mejora</t>
  </si>
  <si>
    <t>Operación</t>
  </si>
  <si>
    <t>Control Operacional</t>
  </si>
  <si>
    <t>Identificación de Peligros y Evaluación de riesgos</t>
  </si>
  <si>
    <t>Determinación de Requisitos Legales</t>
  </si>
  <si>
    <t>Participación y consulta</t>
  </si>
  <si>
    <t>Recursos, funciones, responsabilidad y autoridad</t>
  </si>
  <si>
    <t>Apoyo</t>
  </si>
  <si>
    <t>Preparación y respuesta ante emergencias</t>
  </si>
  <si>
    <t>Toma de conciencia</t>
  </si>
  <si>
    <t>Incidentes, no conformidades y acciones correctivas</t>
  </si>
  <si>
    <t>Esponsor: _________________________________________</t>
  </si>
  <si>
    <t>Servicio: __________________________________________</t>
  </si>
  <si>
    <t>Asesor SSO: _______________________________________</t>
  </si>
  <si>
    <t>Documento de energía eléctrica</t>
  </si>
  <si>
    <t>Documento de liberación no controlada de energía</t>
  </si>
  <si>
    <t>Programa de Monitoreo e Higiene</t>
  </si>
  <si>
    <t>Riesgos por Salud Ocupacional</t>
  </si>
  <si>
    <t>Plan de Fatiga y Somnolencia</t>
  </si>
  <si>
    <t>Plan de respuesta de emergencias</t>
  </si>
  <si>
    <t>Nada              (0)           0 - 20%</t>
  </si>
  <si>
    <t>Certificaciones/homologaciones</t>
  </si>
  <si>
    <t>Política SST</t>
  </si>
  <si>
    <t xml:space="preserve"> - 01 lesiones con tiempo perdido (LTI) por año (10pts)</t>
  </si>
  <si>
    <t xml:space="preserve"> - 02 lesiones registrables (RWI y MTI) por año (10pts)</t>
  </si>
  <si>
    <t xml:space="preserve"> - 01 lesión con tiempo perdido (LTI) y 01 lesión registrable (MTI o RWI) lesiones por año (5pts)</t>
  </si>
  <si>
    <t xml:space="preserve"> - Más 02 lesiones con tiempo perdido (LTI) por año (0 pts)</t>
  </si>
  <si>
    <t xml:space="preserve"> - Más 03 lesiones registrables (RWI y MTI)por año (0 pts)</t>
  </si>
  <si>
    <t>Plan de Vigilancia para COVID-19</t>
  </si>
  <si>
    <t>U.E.A. CAROLINA I
CERRO CORONA</t>
  </si>
  <si>
    <r>
      <t xml:space="preserve">Código: </t>
    </r>
    <r>
      <rPr>
        <sz val="11"/>
        <rFont val="Arial"/>
        <family val="2"/>
      </rPr>
      <t>SSYMA-P03.02-F07</t>
    </r>
  </si>
  <si>
    <t>Procedimiento de Gestión Ambiental.</t>
  </si>
  <si>
    <t>Procedimiento de gestión de riesgos de SSO - IPERC</t>
  </si>
  <si>
    <t>Capacitación en Seguridad y Salud Ocupacional (DS-024 y su modificatoria 023).</t>
  </si>
  <si>
    <t>Organigrama para el servicio</t>
  </si>
  <si>
    <t>Reglamento Interno de Seguridad y Salud Ocupacional de la empresa</t>
  </si>
  <si>
    <r>
      <t xml:space="preserve">Versión: </t>
    </r>
    <r>
      <rPr>
        <sz val="11"/>
        <rFont val="Arial"/>
        <family val="2"/>
      </rPr>
      <t>02</t>
    </r>
  </si>
  <si>
    <t>Aplica SSO</t>
  </si>
  <si>
    <t>Aplica MA</t>
  </si>
  <si>
    <t>No</t>
  </si>
  <si>
    <t xml:space="preserve">Programa de Manejo Ambiental </t>
  </si>
  <si>
    <t>Documento de equipos móviles / transporte de personal</t>
  </si>
  <si>
    <t>Documento de espacios confinados</t>
  </si>
  <si>
    <t>Documento de trabajos en altura</t>
  </si>
  <si>
    <t>Documento de izaje de cargas</t>
  </si>
  <si>
    <t>Documento de tormenta eléctrica</t>
  </si>
  <si>
    <t>Documento de materiales peligrosos</t>
  </si>
  <si>
    <t>Documento de estabilidad de taludes</t>
  </si>
  <si>
    <t>Documento de voladura</t>
  </si>
  <si>
    <t>Capacitación de Medio Ambiente (DS-040-EM-2014 art. 153).</t>
  </si>
  <si>
    <t>Documento de emisiones al aire (polvo y gases).</t>
  </si>
  <si>
    <t>Documento de manejo de pérdidas de contención</t>
  </si>
  <si>
    <t>Documento de conservación arqueológica y no alteración de superficies sin permiso ambiental u operacional.</t>
  </si>
  <si>
    <t>Documento de gestión de flora y fauna.</t>
  </si>
  <si>
    <t>Documento de gestión de residuos.</t>
  </si>
  <si>
    <t>Documento de generación de ruido.</t>
  </si>
  <si>
    <t>Documento de generación de vibraciones.</t>
  </si>
  <si>
    <t>ELEGIR SÓLO UNO DE LAS OPCIONES PARA INCIDENTES</t>
  </si>
  <si>
    <t>RESUMEN DE PUNTAJE OBTENIDO</t>
  </si>
  <si>
    <t>SSO</t>
  </si>
  <si>
    <t>MA</t>
  </si>
  <si>
    <t>NOTA: La Empresa debe obtener como mínimo 75% para que el Plan sea APROBADO</t>
  </si>
  <si>
    <t>TOTAL</t>
  </si>
  <si>
    <t>%CUMP.</t>
  </si>
  <si>
    <t>Asesor MA:</t>
  </si>
  <si>
    <t>Puntaje Ideal</t>
  </si>
  <si>
    <t>Puntaje obtenido SSO</t>
  </si>
  <si>
    <t>Puntaje obtenido MA</t>
  </si>
  <si>
    <t>Regular          (2)          41 - 80%</t>
  </si>
  <si>
    <t>Cumple          (3)          81 - 90%</t>
  </si>
  <si>
    <t>Deficiente      (1)           21 - 40%</t>
  </si>
  <si>
    <t>Satisfactorio   (4)          91 - 100%</t>
  </si>
  <si>
    <t>SI</t>
  </si>
  <si>
    <t>NO</t>
  </si>
  <si>
    <t>RESULTADO</t>
  </si>
  <si>
    <t>PUNTAJE IDEAL</t>
  </si>
  <si>
    <t>PUNTAJE OBTENIDO</t>
  </si>
  <si>
    <t>ELEGIR SOLO UNA DE LAS OPCIONES PARA ACCIDENTES</t>
  </si>
  <si>
    <r>
      <t>Logros/Reconocimiento en Seguridad y Salud Ocupacional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y Medio Ambiente</t>
    </r>
  </si>
  <si>
    <t>Procedimiento de requisitos legales (SSO y MA)</t>
  </si>
  <si>
    <t>Perfil del Responsable de Seguridad y Medio Ambiente</t>
  </si>
  <si>
    <t>Organigrama de la Empresa (SSO y MA)</t>
  </si>
  <si>
    <t>Política de la Empresa (OHSAS, ISO 14001, IS0 45001 o integrada)</t>
  </si>
  <si>
    <t>Procedimiento de Capacitación de SSO y MA</t>
  </si>
  <si>
    <t>Documentación del Sistema de Gestión de la empresa (SSO y MA)</t>
  </si>
  <si>
    <t>Documento de inspecciones SSOMA</t>
  </si>
  <si>
    <t>Procedimiento de investigación de incidentes SSOMA</t>
  </si>
  <si>
    <t>Adjuntar estadística y e informes finales de los accidentes de los últimos 3 años SSOMA</t>
  </si>
  <si>
    <t xml:space="preserve"> - 0 lesión registrables por año (20 pts) / 0 Incidentes de nivel 2 ambiental </t>
  </si>
  <si>
    <t xml:space="preserve"> - 01 lesión registrables (RWI o MTI) por año (15 pts)/  0 Incidentes de nivel 1 ambiental </t>
  </si>
  <si>
    <t xml:space="preserve"> - Menos de 3 accidentes leves por año (5 pts ó 0 pts) SSOMA</t>
  </si>
  <si>
    <t xml:space="preserve"> - Menos de 5 accidentes c/daño a la propiedad (5 pts ó 0 pts) /incidentes de nv. 0 ambiental </t>
  </si>
  <si>
    <t>´ - 0 Incidentes de nivel 2 ambiental por año (20)</t>
  </si>
  <si>
    <t>´ - 0 Incidentes de nivel 1 ambiental por años (15)</t>
  </si>
  <si>
    <t>´ - Menos de 5 Incidentes Ambientanles  de nv. 0 por año (5)</t>
  </si>
  <si>
    <t>MATRIZ DE EVALUACIÓN DE SEGURIDAD Y SALUD OCUPACIONAL Y MEDIO AMBIENTE PARA LICITACIÓN</t>
  </si>
  <si>
    <r>
      <t xml:space="preserve">Fecha de aprob.: </t>
    </r>
    <r>
      <rPr>
        <sz val="11"/>
        <rFont val="Arial"/>
        <family val="2"/>
      </rPr>
      <t>12/10/2022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</si>
</sst>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b/>
      <sz val="14"/>
      <color rgb="FFFF0000"/>
      <name val="Arial"/>
      <family val="2"/>
    </font>
    <font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39759"/>
        <bgColor indexed="64"/>
      </patternFill>
    </fill>
    <fill>
      <patternFill patternType="solid">
        <fgColor rgb="FF002659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9" fillId="0" borderId="0" applyFont="0" applyFill="0" applyBorder="0" applyAlignment="0" applyProtection="0"/>
  </cellStyleXfs>
  <cellXfs count="133">
    <xf numFmtId="0" fontId="0" fillId="0" borderId="0" xfId="0"/>
    <xf numFmtId="0" fontId="2" fillId="4" borderId="21" xfId="0" applyFont="1" applyFill="1" applyBorder="1" applyAlignment="1" applyProtection="1">
      <alignment vertical="center" wrapText="1"/>
      <protection locked="0"/>
    </xf>
    <xf numFmtId="0" fontId="2" fillId="4" borderId="24" xfId="0" applyFont="1" applyFill="1" applyBorder="1" applyAlignment="1" applyProtection="1">
      <alignment vertical="center" wrapText="1"/>
      <protection locked="0"/>
    </xf>
    <xf numFmtId="0" fontId="2" fillId="4" borderId="26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0" fillId="0" borderId="0" xfId="0" applyFont="1"/>
    <xf numFmtId="0" fontId="11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Protection="1"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2" borderId="12" xfId="0" applyFont="1" applyFill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justify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9" fillId="0" borderId="1" xfId="2" applyNumberFormat="1" applyFont="1" applyBorder="1" applyAlignment="1" applyProtection="1">
      <alignment horizontal="center" vertical="center"/>
      <protection locked="0"/>
    </xf>
    <xf numFmtId="10" fontId="22" fillId="0" borderId="1" xfId="2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8" fillId="2" borderId="30" xfId="0" applyFont="1" applyFill="1" applyBorder="1" applyProtection="1">
      <protection locked="0"/>
    </xf>
    <xf numFmtId="0" fontId="12" fillId="6" borderId="9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 wrapText="1"/>
      <protection locked="0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0" fontId="12" fillId="6" borderId="18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Protection="1"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Protection="1">
      <protection locked="0"/>
    </xf>
    <xf numFmtId="0" fontId="12" fillId="6" borderId="29" xfId="0" applyFont="1" applyFill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12" fillId="0" borderId="39" xfId="0" applyFont="1" applyBorder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justify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1" xfId="0" applyFont="1" applyFill="1" applyBorder="1" applyAlignment="1" applyProtection="1">
      <alignment horizontal="center" vertical="center"/>
      <protection locked="0"/>
    </xf>
    <xf numFmtId="0" fontId="25" fillId="5" borderId="1" xfId="0" applyFont="1" applyFill="1" applyBorder="1" applyAlignment="1" applyProtection="1">
      <alignment horizontal="left" vertical="center"/>
      <protection locked="0"/>
    </xf>
    <xf numFmtId="0" fontId="12" fillId="6" borderId="14" xfId="0" applyFont="1" applyFill="1" applyBorder="1" applyAlignment="1" applyProtection="1">
      <alignment horizontal="center" vertical="center" wrapText="1"/>
      <protection locked="0"/>
    </xf>
    <xf numFmtId="0" fontId="12" fillId="6" borderId="15" xfId="0" applyFont="1" applyFill="1" applyBorder="1" applyAlignment="1" applyProtection="1">
      <alignment horizontal="center" vertical="center" wrapText="1"/>
      <protection locked="0"/>
    </xf>
    <xf numFmtId="0" fontId="12" fillId="6" borderId="31" xfId="0" applyFont="1" applyFill="1" applyBorder="1" applyAlignment="1" applyProtection="1">
      <alignment horizontal="center" vertical="center" wrapText="1"/>
      <protection locked="0"/>
    </xf>
    <xf numFmtId="0" fontId="12" fillId="6" borderId="32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4" borderId="25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2" fillId="6" borderId="2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6" borderId="21" xfId="0" applyFont="1" applyFill="1" applyBorder="1" applyAlignment="1" applyProtection="1">
      <alignment horizontal="center" vertical="center" wrapText="1"/>
      <protection locked="0"/>
    </xf>
    <xf numFmtId="0" fontId="12" fillId="6" borderId="26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6" fillId="3" borderId="30" xfId="0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hidden="1"/>
    </xf>
    <xf numFmtId="10" fontId="17" fillId="0" borderId="0" xfId="1" applyNumberFormat="1" applyFont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25"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00265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39759"/>
      <color rgb="FF002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107951</xdr:colOff>
      <xdr:row>0</xdr:row>
      <xdr:rowOff>131233</xdr:rowOff>
    </xdr:from>
    <xdr:to>
      <xdr:col>0</xdr:col>
      <xdr:colOff>1841501</xdr:colOff>
      <xdr:row>3</xdr:row>
      <xdr:rowOff>190500</xdr:rowOff>
    </xdr:to>
    <xdr:pic>
      <xdr:nvPicPr>
        <xdr:cNvPr id="3" name="Picture 53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54"/>
        <a:stretch>
          <a:fillRect/>
        </a:stretch>
      </xdr:blipFill>
      <xdr:spPr bwMode="auto">
        <a:xfrm>
          <a:off x="107951" y="131233"/>
          <a:ext cx="17335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4" displayName="Table14" ref="A80:A85" totalsRowShown="0" headerRowDxfId="5" dataDxfId="3" headerRowBorderDxfId="4" tableBorderDxfId="2" totalsRowBorderDxfId="1">
  <tableColumns count="1">
    <tableColumn id="1" xr3:uid="{00000000-0010-0000-0000-000001000000}" name="Referencias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showGridLines="0" tabSelected="1" topLeftCell="C1" zoomScaleNormal="100" zoomScaleSheetLayoutView="115" workbookViewId="0">
      <selection activeCell="O3" sqref="O3"/>
    </sheetView>
  </sheetViews>
  <sheetFormatPr baseColWidth="10" defaultColWidth="8.7109375" defaultRowHeight="15" x14ac:dyDescent="0.2"/>
  <cols>
    <col min="1" max="1" width="46.7109375" style="32" customWidth="1"/>
    <col min="2" max="2" width="96.28515625" style="33" customWidth="1"/>
    <col min="3" max="4" width="9.7109375" style="34" customWidth="1"/>
    <col min="5" max="5" width="9.7109375" style="34" bestFit="1" customWidth="1"/>
    <col min="6" max="6" width="11.7109375" style="34" customWidth="1"/>
    <col min="7" max="7" width="12.28515625" style="34" customWidth="1"/>
    <col min="8" max="8" width="11" style="35" customWidth="1"/>
    <col min="9" max="9" width="47" style="36" customWidth="1"/>
    <col min="10" max="10" width="8.7109375" style="11" hidden="1" customWidth="1"/>
    <col min="11" max="12" width="8.7109375" style="11" customWidth="1"/>
    <col min="13" max="14" width="8.7109375" style="12"/>
    <col min="15" max="15" width="11.7109375" style="12" customWidth="1"/>
    <col min="16" max="16384" width="8.7109375" style="11"/>
  </cols>
  <sheetData>
    <row r="1" spans="1:15" ht="34.5" customHeight="1" thickBot="1" x14ac:dyDescent="0.25">
      <c r="A1" s="1"/>
      <c r="B1" s="98" t="s">
        <v>112</v>
      </c>
      <c r="C1" s="98"/>
      <c r="D1" s="98"/>
      <c r="E1" s="98"/>
      <c r="F1" s="98"/>
      <c r="G1" s="98"/>
      <c r="H1" s="99"/>
      <c r="I1" s="7" t="s">
        <v>46</v>
      </c>
      <c r="J1" s="82" t="s">
        <v>89</v>
      </c>
    </row>
    <row r="2" spans="1:15" ht="23.65" customHeight="1" thickBot="1" x14ac:dyDescent="0.25">
      <c r="A2" s="2"/>
      <c r="B2" s="100"/>
      <c r="C2" s="100"/>
      <c r="D2" s="100"/>
      <c r="E2" s="100"/>
      <c r="F2" s="100"/>
      <c r="G2" s="100"/>
      <c r="H2" s="101"/>
      <c r="I2" s="8" t="s">
        <v>47</v>
      </c>
      <c r="J2" s="82" t="s">
        <v>90</v>
      </c>
    </row>
    <row r="3" spans="1:15" ht="23.65" customHeight="1" thickBot="1" x14ac:dyDescent="0.25">
      <c r="A3" s="2"/>
      <c r="B3" s="100"/>
      <c r="C3" s="100"/>
      <c r="D3" s="100"/>
      <c r="E3" s="100"/>
      <c r="F3" s="100"/>
      <c r="G3" s="100"/>
      <c r="H3" s="101"/>
      <c r="I3" s="9" t="s">
        <v>53</v>
      </c>
    </row>
    <row r="4" spans="1:15" ht="23.65" customHeight="1" thickBot="1" x14ac:dyDescent="0.25">
      <c r="A4" s="3"/>
      <c r="B4" s="102"/>
      <c r="C4" s="102"/>
      <c r="D4" s="102"/>
      <c r="E4" s="102"/>
      <c r="F4" s="102"/>
      <c r="G4" s="102"/>
      <c r="H4" s="103"/>
      <c r="I4" s="10" t="s">
        <v>113</v>
      </c>
    </row>
    <row r="5" spans="1:15" s="13" customFormat="1" ht="27" customHeight="1" x14ac:dyDescent="0.2">
      <c r="A5" s="5"/>
      <c r="B5" s="4"/>
      <c r="C5" s="4"/>
      <c r="D5" s="4"/>
      <c r="E5" s="4"/>
      <c r="F5" s="4"/>
      <c r="G5" s="4"/>
      <c r="H5" s="4"/>
      <c r="I5" s="6"/>
      <c r="M5" s="14"/>
      <c r="N5" s="14"/>
      <c r="O5" s="14"/>
    </row>
    <row r="6" spans="1:15" s="13" customFormat="1" ht="12.75" x14ac:dyDescent="0.2">
      <c r="A6" s="15" t="s">
        <v>1</v>
      </c>
      <c r="B6" s="15"/>
      <c r="C6" s="16" t="s">
        <v>29</v>
      </c>
      <c r="D6" s="16"/>
      <c r="E6" s="16"/>
      <c r="F6" s="17"/>
      <c r="G6" s="17"/>
      <c r="H6" s="18"/>
      <c r="I6" s="19"/>
      <c r="M6" s="14"/>
      <c r="N6" s="14"/>
      <c r="O6" s="14"/>
    </row>
    <row r="7" spans="1:15" s="13" customFormat="1" ht="12.75" x14ac:dyDescent="0.2">
      <c r="A7" s="15" t="s">
        <v>2</v>
      </c>
      <c r="B7" s="15"/>
      <c r="C7" s="16" t="s">
        <v>28</v>
      </c>
      <c r="D7" s="16"/>
      <c r="E7" s="16"/>
      <c r="F7" s="17"/>
      <c r="G7" s="17"/>
      <c r="H7" s="18"/>
      <c r="I7" s="19"/>
      <c r="M7" s="14"/>
      <c r="N7" s="14"/>
      <c r="O7" s="14"/>
    </row>
    <row r="8" spans="1:15" s="13" customFormat="1" ht="12.75" x14ac:dyDescent="0.2">
      <c r="A8" s="15" t="s">
        <v>0</v>
      </c>
      <c r="B8" s="15"/>
      <c r="C8" s="16" t="s">
        <v>30</v>
      </c>
      <c r="D8" s="16"/>
      <c r="E8" s="16"/>
      <c r="F8" s="17"/>
      <c r="G8" s="58" t="s">
        <v>81</v>
      </c>
      <c r="H8" s="59"/>
      <c r="I8" s="60"/>
      <c r="M8" s="14"/>
      <c r="N8" s="14"/>
      <c r="O8" s="14"/>
    </row>
    <row r="9" spans="1:15" s="13" customFormat="1" ht="13.5" thickBot="1" x14ac:dyDescent="0.25">
      <c r="A9" s="20"/>
      <c r="B9" s="21"/>
      <c r="C9" s="17"/>
      <c r="D9" s="17"/>
      <c r="E9" s="17"/>
      <c r="F9" s="17"/>
      <c r="G9" s="17"/>
      <c r="H9" s="18"/>
      <c r="I9" s="19"/>
      <c r="K9" s="14"/>
      <c r="M9" s="14"/>
      <c r="N9" s="14"/>
      <c r="O9" s="14"/>
    </row>
    <row r="10" spans="1:15" s="13" customFormat="1" ht="42" customHeight="1" thickBot="1" x14ac:dyDescent="0.25">
      <c r="A10" s="61" t="s">
        <v>3</v>
      </c>
      <c r="B10" s="62" t="s">
        <v>4</v>
      </c>
      <c r="C10" s="62" t="s">
        <v>54</v>
      </c>
      <c r="D10" s="62" t="s">
        <v>82</v>
      </c>
      <c r="E10" s="62" t="s">
        <v>83</v>
      </c>
      <c r="F10" s="62" t="s">
        <v>55</v>
      </c>
      <c r="G10" s="62" t="s">
        <v>82</v>
      </c>
      <c r="H10" s="62" t="s">
        <v>84</v>
      </c>
      <c r="I10" s="63" t="s">
        <v>5</v>
      </c>
      <c r="K10" s="14"/>
      <c r="M10" s="14"/>
      <c r="N10" s="14"/>
      <c r="O10" s="14"/>
    </row>
    <row r="11" spans="1:15" s="22" customFormat="1" ht="22.15" customHeight="1" thickBot="1" x14ac:dyDescent="0.25">
      <c r="A11" s="95" t="s">
        <v>6</v>
      </c>
      <c r="B11" s="96"/>
      <c r="C11" s="96"/>
      <c r="D11" s="96"/>
      <c r="E11" s="96"/>
      <c r="F11" s="96"/>
      <c r="G11" s="96"/>
      <c r="H11" s="96"/>
      <c r="I11" s="97"/>
      <c r="K11" s="14"/>
      <c r="M11" s="14"/>
      <c r="N11" s="14"/>
      <c r="O11" s="14"/>
    </row>
    <row r="12" spans="1:15" s="13" customFormat="1" ht="12.75" x14ac:dyDescent="0.2">
      <c r="A12" s="90" t="s">
        <v>39</v>
      </c>
      <c r="B12" s="23" t="s">
        <v>99</v>
      </c>
      <c r="C12" s="24" t="s">
        <v>7</v>
      </c>
      <c r="D12" s="45">
        <f>+IF(C12="SI",4,"-")</f>
        <v>4</v>
      </c>
      <c r="E12" s="65"/>
      <c r="F12" s="46" t="s">
        <v>7</v>
      </c>
      <c r="G12" s="45">
        <f>+IF(F12="SI",4,"-")</f>
        <v>4</v>
      </c>
      <c r="H12" s="65"/>
      <c r="I12" s="25"/>
      <c r="K12" s="14"/>
      <c r="M12" s="14"/>
      <c r="N12" s="14"/>
      <c r="O12" s="14"/>
    </row>
    <row r="13" spans="1:15" s="13" customFormat="1" ht="12.75" x14ac:dyDescent="0.2">
      <c r="A13" s="91"/>
      <c r="B13" s="26" t="s">
        <v>38</v>
      </c>
      <c r="C13" s="24" t="s">
        <v>7</v>
      </c>
      <c r="D13" s="45">
        <f>+IF(C13="SI",2,"-")</f>
        <v>2</v>
      </c>
      <c r="E13" s="65"/>
      <c r="F13" s="46" t="s">
        <v>7</v>
      </c>
      <c r="G13" s="45">
        <f>+IF(F13="SI",2,"-")</f>
        <v>2</v>
      </c>
      <c r="H13" s="65"/>
      <c r="I13" s="25"/>
      <c r="K13" s="14"/>
      <c r="M13" s="14"/>
      <c r="N13" s="14"/>
      <c r="O13" s="14"/>
    </row>
    <row r="14" spans="1:15" s="13" customFormat="1" ht="12.75" x14ac:dyDescent="0.2">
      <c r="A14" s="91"/>
      <c r="B14" s="26" t="s">
        <v>95</v>
      </c>
      <c r="C14" s="24" t="s">
        <v>7</v>
      </c>
      <c r="D14" s="45">
        <f>+IF(C14="SI",2,"-")</f>
        <v>2</v>
      </c>
      <c r="E14" s="65"/>
      <c r="F14" s="46" t="s">
        <v>7</v>
      </c>
      <c r="G14" s="45">
        <f>+IF(F14="SI",2,"-")</f>
        <v>2</v>
      </c>
      <c r="H14" s="65"/>
      <c r="I14" s="25"/>
      <c r="K14" s="14"/>
      <c r="M14" s="14"/>
      <c r="N14" s="14"/>
      <c r="O14" s="14"/>
    </row>
    <row r="15" spans="1:15" s="13" customFormat="1" ht="12.75" x14ac:dyDescent="0.2">
      <c r="A15" s="104"/>
      <c r="B15" s="26" t="s">
        <v>8</v>
      </c>
      <c r="C15" s="24" t="s">
        <v>7</v>
      </c>
      <c r="D15" s="45">
        <f>+IF(C15="SI",1,"-")</f>
        <v>1</v>
      </c>
      <c r="E15" s="65"/>
      <c r="F15" s="46" t="s">
        <v>7</v>
      </c>
      <c r="G15" s="45">
        <f>+IF(F15="SI",1,"-")</f>
        <v>1</v>
      </c>
      <c r="H15" s="65"/>
      <c r="I15" s="25"/>
      <c r="K15" s="14"/>
      <c r="M15" s="14"/>
      <c r="N15" s="14"/>
      <c r="O15" s="14"/>
    </row>
    <row r="16" spans="1:15" s="13" customFormat="1" ht="12.75" x14ac:dyDescent="0.2">
      <c r="A16" s="105" t="s">
        <v>23</v>
      </c>
      <c r="B16" s="26" t="s">
        <v>98</v>
      </c>
      <c r="C16" s="24" t="s">
        <v>7</v>
      </c>
      <c r="D16" s="45">
        <f t="shared" ref="D16:D17" si="0">+IF(C16="SI",1,"-")</f>
        <v>1</v>
      </c>
      <c r="E16" s="65"/>
      <c r="F16" s="46" t="s">
        <v>7</v>
      </c>
      <c r="G16" s="45">
        <f t="shared" ref="G16:G17" si="1">+IF(F16="SI",1,"-")</f>
        <v>1</v>
      </c>
      <c r="H16" s="65"/>
      <c r="I16" s="25"/>
      <c r="K16" s="14"/>
      <c r="M16" s="14"/>
      <c r="N16" s="14"/>
      <c r="O16" s="14"/>
    </row>
    <row r="17" spans="1:15" s="13" customFormat="1" ht="12.75" x14ac:dyDescent="0.2">
      <c r="A17" s="91"/>
      <c r="B17" s="26" t="s">
        <v>51</v>
      </c>
      <c r="C17" s="24" t="s">
        <v>7</v>
      </c>
      <c r="D17" s="45">
        <f t="shared" si="0"/>
        <v>1</v>
      </c>
      <c r="E17" s="65"/>
      <c r="F17" s="46" t="s">
        <v>7</v>
      </c>
      <c r="G17" s="45">
        <f t="shared" si="1"/>
        <v>1</v>
      </c>
      <c r="H17" s="65"/>
      <c r="I17" s="25"/>
      <c r="K17" s="14"/>
      <c r="M17" s="14"/>
      <c r="N17" s="14"/>
      <c r="O17" s="14"/>
    </row>
    <row r="18" spans="1:15" s="13" customFormat="1" ht="12.75" x14ac:dyDescent="0.2">
      <c r="A18" s="91"/>
      <c r="B18" s="27" t="s">
        <v>97</v>
      </c>
      <c r="C18" s="24" t="s">
        <v>7</v>
      </c>
      <c r="D18" s="45">
        <f>+IF(C18="SI",3,"-")</f>
        <v>3</v>
      </c>
      <c r="E18" s="65"/>
      <c r="F18" s="46" t="s">
        <v>7</v>
      </c>
      <c r="G18" s="45">
        <f>+IF(F18="SI",3,"-")</f>
        <v>3</v>
      </c>
      <c r="H18" s="65"/>
      <c r="I18" s="25"/>
      <c r="K18" s="14"/>
      <c r="M18" s="14"/>
      <c r="N18" s="14"/>
      <c r="O18" s="14"/>
    </row>
    <row r="19" spans="1:15" s="13" customFormat="1" ht="12.75" x14ac:dyDescent="0.2">
      <c r="A19" s="91"/>
      <c r="B19" s="26" t="s">
        <v>10</v>
      </c>
      <c r="C19" s="24" t="s">
        <v>7</v>
      </c>
      <c r="D19" s="45">
        <f>+IF(C19="SI",1,"-")</f>
        <v>1</v>
      </c>
      <c r="E19" s="65"/>
      <c r="F19" s="46" t="s">
        <v>56</v>
      </c>
      <c r="G19" s="45" t="str">
        <f>+IF(F19="SI",1,"-")</f>
        <v>-</v>
      </c>
      <c r="H19" s="84"/>
      <c r="I19" s="25"/>
      <c r="K19" s="14"/>
      <c r="M19" s="14"/>
      <c r="N19" s="14"/>
      <c r="O19" s="14"/>
    </row>
    <row r="20" spans="1:15" s="13" customFormat="1" ht="12.75" x14ac:dyDescent="0.2">
      <c r="A20" s="91"/>
      <c r="B20" s="26" t="s">
        <v>11</v>
      </c>
      <c r="C20" s="24" t="s">
        <v>7</v>
      </c>
      <c r="D20" s="45">
        <f>+IF(C20="SI",1,"-")</f>
        <v>1</v>
      </c>
      <c r="E20" s="65"/>
      <c r="F20" s="46" t="s">
        <v>56</v>
      </c>
      <c r="G20" s="45" t="str">
        <f>+IF(F20="SI",1,"-")</f>
        <v>-</v>
      </c>
      <c r="H20" s="84"/>
      <c r="I20" s="25"/>
      <c r="K20" s="14"/>
      <c r="M20" s="14"/>
      <c r="N20" s="14"/>
      <c r="O20" s="14"/>
    </row>
    <row r="21" spans="1:15" s="13" customFormat="1" ht="13.5" thickBot="1" x14ac:dyDescent="0.25">
      <c r="A21" s="64" t="s">
        <v>22</v>
      </c>
      <c r="B21" s="28" t="s">
        <v>12</v>
      </c>
      <c r="C21" s="24" t="s">
        <v>7</v>
      </c>
      <c r="D21" s="45">
        <f t="shared" ref="D21:D24" si="2">+IF(C21="SI",4,"-")</f>
        <v>4</v>
      </c>
      <c r="E21" s="65"/>
      <c r="F21" s="46" t="s">
        <v>56</v>
      </c>
      <c r="G21" s="45" t="str">
        <f t="shared" ref="G21" si="3">+IF(F21="SI",4,"-")</f>
        <v>-</v>
      </c>
      <c r="H21" s="84"/>
      <c r="I21" s="25"/>
      <c r="K21" s="14"/>
      <c r="M21" s="14"/>
      <c r="N21" s="14"/>
      <c r="O21" s="14"/>
    </row>
    <row r="22" spans="1:15" s="22" customFormat="1" ht="22.15" customHeight="1" thickBot="1" x14ac:dyDescent="0.25">
      <c r="A22" s="95" t="s">
        <v>9</v>
      </c>
      <c r="B22" s="96"/>
      <c r="C22" s="96"/>
      <c r="D22" s="96"/>
      <c r="E22" s="96"/>
      <c r="F22" s="96"/>
      <c r="G22" s="96"/>
      <c r="H22" s="96"/>
      <c r="I22" s="97"/>
      <c r="K22" s="14"/>
      <c r="M22" s="14"/>
      <c r="N22" s="14"/>
      <c r="O22" s="14"/>
    </row>
    <row r="23" spans="1:15" s="13" customFormat="1" ht="12.75" x14ac:dyDescent="0.2">
      <c r="A23" s="90" t="s">
        <v>20</v>
      </c>
      <c r="B23" s="23" t="s">
        <v>49</v>
      </c>
      <c r="C23" s="24" t="s">
        <v>7</v>
      </c>
      <c r="D23" s="45">
        <f t="shared" si="2"/>
        <v>4</v>
      </c>
      <c r="E23" s="65"/>
      <c r="F23" s="46" t="s">
        <v>56</v>
      </c>
      <c r="G23" s="45" t="str">
        <f t="shared" ref="G23:G24" si="4">+IF(F23="SI",4,"-")</f>
        <v>-</v>
      </c>
      <c r="H23" s="84"/>
      <c r="I23" s="25"/>
      <c r="K23" s="14"/>
      <c r="M23" s="14"/>
      <c r="N23" s="14"/>
      <c r="O23" s="14"/>
    </row>
    <row r="24" spans="1:15" s="13" customFormat="1" ht="12.75" x14ac:dyDescent="0.2">
      <c r="A24" s="104"/>
      <c r="B24" s="23" t="s">
        <v>48</v>
      </c>
      <c r="C24" s="47" t="s">
        <v>56</v>
      </c>
      <c r="D24" s="45" t="str">
        <f t="shared" si="2"/>
        <v>-</v>
      </c>
      <c r="E24" s="84"/>
      <c r="F24" s="46" t="s">
        <v>7</v>
      </c>
      <c r="G24" s="45">
        <f t="shared" si="4"/>
        <v>4</v>
      </c>
      <c r="H24" s="65"/>
      <c r="I24" s="25"/>
      <c r="K24" s="14"/>
      <c r="M24" s="14"/>
      <c r="N24" s="14"/>
      <c r="O24" s="14"/>
    </row>
    <row r="25" spans="1:15" s="13" customFormat="1" ht="12.75" x14ac:dyDescent="0.2">
      <c r="A25" s="105" t="s">
        <v>21</v>
      </c>
      <c r="B25" s="26" t="s">
        <v>96</v>
      </c>
      <c r="C25" s="24" t="s">
        <v>7</v>
      </c>
      <c r="D25" s="45">
        <f>+IF(C25="SI",1,"-")</f>
        <v>1</v>
      </c>
      <c r="E25" s="65"/>
      <c r="F25" s="46" t="s">
        <v>7</v>
      </c>
      <c r="G25" s="45">
        <f>+IF(F25="SI",1,"-")</f>
        <v>1</v>
      </c>
      <c r="H25" s="65"/>
      <c r="I25" s="25"/>
      <c r="K25" s="14"/>
      <c r="M25" s="14"/>
      <c r="N25" s="14"/>
      <c r="O25" s="14"/>
    </row>
    <row r="26" spans="1:15" s="13" customFormat="1" ht="13.5" thickBot="1" x14ac:dyDescent="0.25">
      <c r="A26" s="94"/>
      <c r="B26" s="28" t="s">
        <v>52</v>
      </c>
      <c r="C26" s="24" t="s">
        <v>7</v>
      </c>
      <c r="D26" s="45">
        <f>+IF(C26="SI",3,"-")</f>
        <v>3</v>
      </c>
      <c r="E26" s="65"/>
      <c r="F26" s="46" t="s">
        <v>56</v>
      </c>
      <c r="G26" s="45" t="str">
        <f>+IF(F26="SI",3,"-")</f>
        <v>-</v>
      </c>
      <c r="H26" s="84"/>
      <c r="I26" s="25"/>
      <c r="K26" s="14"/>
      <c r="M26" s="14"/>
      <c r="N26" s="14"/>
      <c r="O26" s="14"/>
    </row>
    <row r="27" spans="1:15" s="22" customFormat="1" ht="21" customHeight="1" thickBot="1" x14ac:dyDescent="0.25">
      <c r="A27" s="95" t="s">
        <v>24</v>
      </c>
      <c r="B27" s="96"/>
      <c r="C27" s="96"/>
      <c r="D27" s="96"/>
      <c r="E27" s="96"/>
      <c r="F27" s="96"/>
      <c r="G27" s="96"/>
      <c r="H27" s="96"/>
      <c r="I27" s="97"/>
      <c r="K27" s="14"/>
      <c r="M27" s="14"/>
      <c r="N27" s="14"/>
      <c r="O27" s="14"/>
    </row>
    <row r="28" spans="1:15" s="13" customFormat="1" ht="12.75" x14ac:dyDescent="0.2">
      <c r="A28" s="90" t="s">
        <v>26</v>
      </c>
      <c r="B28" s="23" t="s">
        <v>100</v>
      </c>
      <c r="C28" s="24" t="s">
        <v>7</v>
      </c>
      <c r="D28" s="45">
        <f>+IF(C28="SI",2,"-")</f>
        <v>2</v>
      </c>
      <c r="E28" s="65"/>
      <c r="F28" s="46" t="s">
        <v>7</v>
      </c>
      <c r="G28" s="45">
        <f>+IF(F28="SI",2,"-")</f>
        <v>2</v>
      </c>
      <c r="H28" s="65"/>
      <c r="I28" s="25"/>
      <c r="K28" s="14"/>
      <c r="M28" s="14"/>
      <c r="N28" s="14"/>
      <c r="O28" s="14"/>
    </row>
    <row r="29" spans="1:15" s="13" customFormat="1" ht="12.75" x14ac:dyDescent="0.2">
      <c r="A29" s="91"/>
      <c r="B29" s="26" t="s">
        <v>66</v>
      </c>
      <c r="C29" s="47" t="s">
        <v>56</v>
      </c>
      <c r="D29" s="45" t="str">
        <f>+IF(C29="SI",3,"-")</f>
        <v>-</v>
      </c>
      <c r="E29" s="84"/>
      <c r="F29" s="46" t="s">
        <v>7</v>
      </c>
      <c r="G29" s="45">
        <f>+IF(F29="SI",3,"-")</f>
        <v>3</v>
      </c>
      <c r="H29" s="65"/>
      <c r="I29" s="25"/>
      <c r="K29" s="14"/>
      <c r="M29" s="14"/>
      <c r="N29" s="14"/>
      <c r="O29" s="14"/>
    </row>
    <row r="30" spans="1:15" s="13" customFormat="1" ht="12.75" x14ac:dyDescent="0.2">
      <c r="A30" s="91"/>
      <c r="B30" s="26" t="s">
        <v>50</v>
      </c>
      <c r="C30" s="24" t="s">
        <v>7</v>
      </c>
      <c r="D30" s="45">
        <f>+IF(C30="SI",3,"-")</f>
        <v>3</v>
      </c>
      <c r="E30" s="65"/>
      <c r="F30" s="46" t="s">
        <v>56</v>
      </c>
      <c r="G30" s="45" t="str">
        <f>+IF(F30="SI",3,"-")</f>
        <v>-</v>
      </c>
      <c r="H30" s="84"/>
      <c r="I30" s="25"/>
      <c r="K30" s="14"/>
      <c r="M30" s="14"/>
      <c r="N30" s="14"/>
      <c r="O30" s="14"/>
    </row>
    <row r="31" spans="1:15" s="13" customFormat="1" ht="13.5" thickBot="1" x14ac:dyDescent="0.25">
      <c r="A31" s="94"/>
      <c r="B31" s="28" t="s">
        <v>101</v>
      </c>
      <c r="C31" s="24" t="s">
        <v>7</v>
      </c>
      <c r="D31" s="45">
        <f t="shared" ref="D31" si="5">+IF(C31="SI",2,"-")</f>
        <v>2</v>
      </c>
      <c r="E31" s="65"/>
      <c r="F31" s="46" t="s">
        <v>7</v>
      </c>
      <c r="G31" s="45">
        <f t="shared" ref="G31" si="6">+IF(F31="SI",2,"-")</f>
        <v>2</v>
      </c>
      <c r="H31" s="65"/>
      <c r="I31" s="25"/>
      <c r="K31" s="14"/>
      <c r="M31" s="14"/>
      <c r="N31" s="14"/>
      <c r="O31" s="14"/>
    </row>
    <row r="32" spans="1:15" s="22" customFormat="1" ht="21" customHeight="1" thickBot="1" x14ac:dyDescent="0.25">
      <c r="A32" s="95" t="s">
        <v>18</v>
      </c>
      <c r="B32" s="96"/>
      <c r="C32" s="96"/>
      <c r="D32" s="96"/>
      <c r="E32" s="96"/>
      <c r="F32" s="96"/>
      <c r="G32" s="96"/>
      <c r="H32" s="96"/>
      <c r="I32" s="97"/>
      <c r="K32" s="14"/>
      <c r="M32" s="14"/>
      <c r="N32" s="14"/>
      <c r="O32" s="14"/>
    </row>
    <row r="33" spans="1:15" s="13" customFormat="1" ht="12.75" x14ac:dyDescent="0.2">
      <c r="A33" s="90" t="s">
        <v>9</v>
      </c>
      <c r="B33" s="23" t="s">
        <v>33</v>
      </c>
      <c r="C33" s="24" t="s">
        <v>7</v>
      </c>
      <c r="D33" s="45">
        <f>+IF(C33="SI",3,"-")</f>
        <v>3</v>
      </c>
      <c r="E33" s="65"/>
      <c r="F33" s="47" t="s">
        <v>56</v>
      </c>
      <c r="G33" s="45" t="str">
        <f>+IF(F33="SI",3,"-")</f>
        <v>-</v>
      </c>
      <c r="H33" s="84"/>
      <c r="I33" s="25"/>
      <c r="K33" s="14"/>
      <c r="M33" s="14"/>
      <c r="N33" s="14"/>
      <c r="O33" s="14"/>
    </row>
    <row r="34" spans="1:15" s="13" customFormat="1" ht="12.75" x14ac:dyDescent="0.2">
      <c r="A34" s="91"/>
      <c r="B34" s="23" t="s">
        <v>57</v>
      </c>
      <c r="C34" s="24" t="s">
        <v>56</v>
      </c>
      <c r="D34" s="45" t="str">
        <f t="shared" ref="D34:D36" si="7">+IF(C34="SI",3,"-")</f>
        <v>-</v>
      </c>
      <c r="E34" s="84"/>
      <c r="F34" s="47" t="s">
        <v>7</v>
      </c>
      <c r="G34" s="45">
        <f t="shared" ref="G34:G36" si="8">+IF(F34="SI",3,"-")</f>
        <v>3</v>
      </c>
      <c r="H34" s="65"/>
      <c r="I34" s="25"/>
      <c r="K34" s="14"/>
      <c r="M34" s="14"/>
      <c r="N34" s="14"/>
      <c r="O34" s="14"/>
    </row>
    <row r="35" spans="1:15" s="13" customFormat="1" ht="12.75" x14ac:dyDescent="0.2">
      <c r="A35" s="91"/>
      <c r="B35" s="26" t="s">
        <v>34</v>
      </c>
      <c r="C35" s="24" t="s">
        <v>7</v>
      </c>
      <c r="D35" s="45">
        <f t="shared" si="7"/>
        <v>3</v>
      </c>
      <c r="E35" s="65"/>
      <c r="F35" s="47" t="s">
        <v>56</v>
      </c>
      <c r="G35" s="45" t="str">
        <f t="shared" si="8"/>
        <v>-</v>
      </c>
      <c r="H35" s="84"/>
      <c r="I35" s="25"/>
      <c r="K35" s="14"/>
      <c r="M35" s="14"/>
      <c r="N35" s="14"/>
      <c r="O35" s="14"/>
    </row>
    <row r="36" spans="1:15" s="13" customFormat="1" ht="12.75" x14ac:dyDescent="0.2">
      <c r="A36" s="92"/>
      <c r="B36" s="67" t="s">
        <v>35</v>
      </c>
      <c r="C36" s="24" t="s">
        <v>7</v>
      </c>
      <c r="D36" s="45">
        <f t="shared" si="7"/>
        <v>3</v>
      </c>
      <c r="E36" s="65"/>
      <c r="F36" s="47" t="s">
        <v>56</v>
      </c>
      <c r="G36" s="45" t="str">
        <f t="shared" si="8"/>
        <v>-</v>
      </c>
      <c r="H36" s="84"/>
      <c r="I36" s="25"/>
      <c r="K36" s="14"/>
      <c r="M36" s="14"/>
      <c r="N36" s="14"/>
      <c r="O36" s="14"/>
    </row>
    <row r="37" spans="1:15" s="13" customFormat="1" ht="12.75" x14ac:dyDescent="0.2">
      <c r="A37" s="93" t="s">
        <v>19</v>
      </c>
      <c r="B37" s="67" t="s">
        <v>45</v>
      </c>
      <c r="C37" s="24" t="s">
        <v>7</v>
      </c>
      <c r="D37" s="45">
        <f>+IF(C37="SI",1,"-")</f>
        <v>1</v>
      </c>
      <c r="E37" s="65"/>
      <c r="F37" s="47" t="s">
        <v>56</v>
      </c>
      <c r="G37" s="45" t="str">
        <f>+IF(F37="SI",1,"-")</f>
        <v>-</v>
      </c>
      <c r="H37" s="84"/>
      <c r="I37" s="25"/>
      <c r="K37" s="14"/>
      <c r="M37" s="14"/>
      <c r="N37" s="14"/>
      <c r="O37" s="14"/>
    </row>
    <row r="38" spans="1:15" s="13" customFormat="1" ht="12.75" x14ac:dyDescent="0.2">
      <c r="A38" s="112"/>
      <c r="B38" s="67" t="s">
        <v>58</v>
      </c>
      <c r="C38" s="24" t="s">
        <v>7</v>
      </c>
      <c r="D38" s="45">
        <f>+IF(C38="SI",1,"-")</f>
        <v>1</v>
      </c>
      <c r="E38" s="65"/>
      <c r="F38" s="47" t="s">
        <v>56</v>
      </c>
      <c r="G38" s="45" t="str">
        <f>+IF(F38="SI",1,"-")</f>
        <v>-</v>
      </c>
      <c r="H38" s="84"/>
      <c r="I38" s="25"/>
      <c r="K38" s="14"/>
      <c r="M38" s="14"/>
      <c r="N38" s="14"/>
      <c r="O38" s="14"/>
    </row>
    <row r="39" spans="1:15" s="13" customFormat="1" ht="12.75" x14ac:dyDescent="0.2">
      <c r="A39" s="112"/>
      <c r="B39" s="67" t="s">
        <v>31</v>
      </c>
      <c r="C39" s="24" t="s">
        <v>7</v>
      </c>
      <c r="D39" s="45">
        <f>+IF(C39="SI",0,"-")</f>
        <v>0</v>
      </c>
      <c r="E39" s="65"/>
      <c r="F39" s="47" t="s">
        <v>56</v>
      </c>
      <c r="G39" s="45" t="str">
        <f>+IF(F39="SI",0,"-")</f>
        <v>-</v>
      </c>
      <c r="H39" s="84"/>
      <c r="I39" s="25"/>
      <c r="K39" s="14"/>
      <c r="M39" s="14"/>
      <c r="N39" s="14"/>
      <c r="O39" s="14"/>
    </row>
    <row r="40" spans="1:15" s="13" customFormat="1" ht="12.75" x14ac:dyDescent="0.2">
      <c r="A40" s="112"/>
      <c r="B40" s="67" t="s">
        <v>59</v>
      </c>
      <c r="C40" s="24" t="s">
        <v>7</v>
      </c>
      <c r="D40" s="45">
        <f>+IF(C40="SI",1,"-")</f>
        <v>1</v>
      </c>
      <c r="E40" s="65"/>
      <c r="F40" s="47" t="s">
        <v>56</v>
      </c>
      <c r="G40" s="45" t="str">
        <f>+IF(F40="SI",1,"-")</f>
        <v>-</v>
      </c>
      <c r="H40" s="84"/>
      <c r="I40" s="25"/>
      <c r="K40" s="14"/>
      <c r="M40" s="14"/>
      <c r="N40" s="14"/>
      <c r="O40" s="14"/>
    </row>
    <row r="41" spans="1:15" s="13" customFormat="1" ht="12.75" x14ac:dyDescent="0.2">
      <c r="A41" s="112"/>
      <c r="B41" s="67" t="s">
        <v>60</v>
      </c>
      <c r="C41" s="24" t="s">
        <v>7</v>
      </c>
      <c r="D41" s="45">
        <f t="shared" ref="D41:D50" si="9">+IF(C41="SI",1,"-")</f>
        <v>1</v>
      </c>
      <c r="E41" s="65"/>
      <c r="F41" s="47" t="s">
        <v>56</v>
      </c>
      <c r="G41" s="45" t="str">
        <f t="shared" ref="G41:G50" si="10">+IF(F41="SI",1,"-")</f>
        <v>-</v>
      </c>
      <c r="H41" s="84"/>
      <c r="I41" s="25"/>
      <c r="K41" s="14"/>
      <c r="M41" s="14"/>
      <c r="N41" s="14"/>
      <c r="O41" s="14"/>
    </row>
    <row r="42" spans="1:15" s="13" customFormat="1" ht="12.75" x14ac:dyDescent="0.2">
      <c r="A42" s="112"/>
      <c r="B42" s="67" t="s">
        <v>61</v>
      </c>
      <c r="C42" s="24" t="s">
        <v>7</v>
      </c>
      <c r="D42" s="45">
        <f t="shared" si="9"/>
        <v>1</v>
      </c>
      <c r="E42" s="65"/>
      <c r="F42" s="47" t="s">
        <v>56</v>
      </c>
      <c r="G42" s="45" t="str">
        <f t="shared" si="10"/>
        <v>-</v>
      </c>
      <c r="H42" s="84"/>
      <c r="I42" s="25"/>
      <c r="K42" s="14"/>
      <c r="M42" s="14"/>
      <c r="N42" s="14"/>
      <c r="O42" s="14"/>
    </row>
    <row r="43" spans="1:15" s="13" customFormat="1" ht="12.75" x14ac:dyDescent="0.2">
      <c r="A43" s="112"/>
      <c r="B43" s="67" t="s">
        <v>62</v>
      </c>
      <c r="C43" s="24" t="s">
        <v>7</v>
      </c>
      <c r="D43" s="45">
        <f t="shared" si="9"/>
        <v>1</v>
      </c>
      <c r="E43" s="65"/>
      <c r="F43" s="47" t="s">
        <v>56</v>
      </c>
      <c r="G43" s="45" t="str">
        <f t="shared" si="10"/>
        <v>-</v>
      </c>
      <c r="H43" s="84"/>
      <c r="I43" s="25"/>
      <c r="K43" s="14"/>
      <c r="M43" s="14"/>
      <c r="N43" s="14"/>
      <c r="O43" s="14"/>
    </row>
    <row r="44" spans="1:15" s="13" customFormat="1" ht="12.75" x14ac:dyDescent="0.2">
      <c r="A44" s="112"/>
      <c r="B44" s="67" t="s">
        <v>63</v>
      </c>
      <c r="C44" s="24" t="s">
        <v>7</v>
      </c>
      <c r="D44" s="45">
        <f t="shared" si="9"/>
        <v>1</v>
      </c>
      <c r="E44" s="65"/>
      <c r="F44" s="47" t="s">
        <v>56</v>
      </c>
      <c r="G44" s="45" t="str">
        <f t="shared" si="10"/>
        <v>-</v>
      </c>
      <c r="H44" s="84"/>
      <c r="I44" s="25"/>
      <c r="K44" s="14"/>
      <c r="M44" s="14"/>
      <c r="N44" s="14"/>
      <c r="O44" s="14"/>
    </row>
    <row r="45" spans="1:15" s="13" customFormat="1" ht="12.75" x14ac:dyDescent="0.2">
      <c r="A45" s="112"/>
      <c r="B45" s="67" t="s">
        <v>65</v>
      </c>
      <c r="C45" s="24" t="s">
        <v>7</v>
      </c>
      <c r="D45" s="45">
        <f t="shared" si="9"/>
        <v>1</v>
      </c>
      <c r="E45" s="65"/>
      <c r="F45" s="47" t="s">
        <v>56</v>
      </c>
      <c r="G45" s="45" t="str">
        <f t="shared" si="10"/>
        <v>-</v>
      </c>
      <c r="H45" s="84"/>
      <c r="I45" s="25"/>
      <c r="K45" s="14"/>
      <c r="M45" s="14"/>
      <c r="N45" s="14"/>
      <c r="O45" s="14"/>
    </row>
    <row r="46" spans="1:15" s="13" customFormat="1" ht="12.75" x14ac:dyDescent="0.2">
      <c r="A46" s="112"/>
      <c r="B46" s="67" t="s">
        <v>64</v>
      </c>
      <c r="C46" s="24" t="s">
        <v>7</v>
      </c>
      <c r="D46" s="45">
        <f t="shared" si="9"/>
        <v>1</v>
      </c>
      <c r="E46" s="65"/>
      <c r="F46" s="47" t="s">
        <v>56</v>
      </c>
      <c r="G46" s="45" t="str">
        <f t="shared" si="10"/>
        <v>-</v>
      </c>
      <c r="H46" s="84"/>
      <c r="I46" s="25"/>
      <c r="K46" s="14"/>
      <c r="M46" s="14"/>
      <c r="N46" s="14"/>
      <c r="O46" s="14"/>
    </row>
    <row r="47" spans="1:15" s="13" customFormat="1" ht="12.75" x14ac:dyDescent="0.2">
      <c r="A47" s="112"/>
      <c r="B47" s="67" t="s">
        <v>32</v>
      </c>
      <c r="C47" s="24" t="s">
        <v>7</v>
      </c>
      <c r="D47" s="45">
        <f t="shared" si="9"/>
        <v>1</v>
      </c>
      <c r="E47" s="65"/>
      <c r="F47" s="47" t="s">
        <v>56</v>
      </c>
      <c r="G47" s="45" t="str">
        <f t="shared" si="10"/>
        <v>-</v>
      </c>
      <c r="H47" s="84"/>
      <c r="I47" s="25"/>
      <c r="K47" s="14"/>
      <c r="M47" s="14"/>
      <c r="N47" s="14"/>
      <c r="O47" s="14"/>
    </row>
    <row r="48" spans="1:15" s="13" customFormat="1" ht="12.75" x14ac:dyDescent="0.2">
      <c r="A48" s="112"/>
      <c r="B48" s="67" t="s">
        <v>102</v>
      </c>
      <c r="C48" s="24" t="s">
        <v>7</v>
      </c>
      <c r="D48" s="45">
        <f t="shared" si="9"/>
        <v>1</v>
      </c>
      <c r="E48" s="65"/>
      <c r="F48" s="47" t="s">
        <v>7</v>
      </c>
      <c r="G48" s="45">
        <f t="shared" si="10"/>
        <v>1</v>
      </c>
      <c r="H48" s="65"/>
      <c r="I48" s="25"/>
      <c r="K48" s="14"/>
      <c r="M48" s="14"/>
      <c r="N48" s="14"/>
      <c r="O48" s="14"/>
    </row>
    <row r="49" spans="1:15" s="13" customFormat="1" ht="12.75" x14ac:dyDescent="0.2">
      <c r="A49" s="112"/>
      <c r="B49" s="67" t="s">
        <v>13</v>
      </c>
      <c r="C49" s="24" t="s">
        <v>7</v>
      </c>
      <c r="D49" s="45">
        <f t="shared" si="9"/>
        <v>1</v>
      </c>
      <c r="E49" s="65"/>
      <c r="F49" s="47" t="s">
        <v>7</v>
      </c>
      <c r="G49" s="45">
        <f t="shared" si="10"/>
        <v>1</v>
      </c>
      <c r="H49" s="65"/>
      <c r="I49" s="25"/>
      <c r="K49" s="14"/>
      <c r="M49" s="14"/>
      <c r="N49" s="14"/>
      <c r="O49" s="14"/>
    </row>
    <row r="50" spans="1:15" s="13" customFormat="1" ht="12.75" x14ac:dyDescent="0.2">
      <c r="A50" s="112"/>
      <c r="B50" s="85" t="s">
        <v>67</v>
      </c>
      <c r="C50" s="86" t="s">
        <v>56</v>
      </c>
      <c r="D50" s="45" t="str">
        <f t="shared" si="9"/>
        <v>-</v>
      </c>
      <c r="E50" s="84"/>
      <c r="F50" s="47" t="s">
        <v>7</v>
      </c>
      <c r="G50" s="45">
        <f t="shared" si="10"/>
        <v>1</v>
      </c>
      <c r="H50" s="65"/>
      <c r="I50" s="25"/>
      <c r="K50" s="14"/>
      <c r="M50" s="14"/>
      <c r="N50" s="14"/>
      <c r="O50" s="14"/>
    </row>
    <row r="51" spans="1:15" s="13" customFormat="1" ht="12.75" x14ac:dyDescent="0.2">
      <c r="A51" s="112"/>
      <c r="B51" s="85" t="s">
        <v>68</v>
      </c>
      <c r="C51" s="66" t="s">
        <v>56</v>
      </c>
      <c r="D51" s="45" t="str">
        <f>+IF(C51="SI",3,"-")</f>
        <v>-</v>
      </c>
      <c r="E51" s="84"/>
      <c r="F51" s="47" t="s">
        <v>7</v>
      </c>
      <c r="G51" s="45">
        <f>+IF(F51="SI",3,"-")</f>
        <v>3</v>
      </c>
      <c r="H51" s="65"/>
      <c r="I51" s="25"/>
      <c r="K51" s="14"/>
      <c r="M51" s="14"/>
      <c r="N51" s="14"/>
      <c r="O51" s="14"/>
    </row>
    <row r="52" spans="1:15" s="13" customFormat="1" ht="12.75" x14ac:dyDescent="0.2">
      <c r="A52" s="112"/>
      <c r="B52" s="85" t="s">
        <v>69</v>
      </c>
      <c r="C52" s="66" t="s">
        <v>56</v>
      </c>
      <c r="D52" s="45" t="str">
        <f>+IF(C52="SI",1,"-")</f>
        <v>-</v>
      </c>
      <c r="E52" s="84"/>
      <c r="F52" s="47" t="s">
        <v>7</v>
      </c>
      <c r="G52" s="45">
        <f>+IF(F52="SI",1,"-")</f>
        <v>1</v>
      </c>
      <c r="H52" s="65"/>
      <c r="I52" s="25"/>
      <c r="K52" s="14"/>
      <c r="M52" s="14"/>
      <c r="N52" s="14"/>
      <c r="O52" s="14"/>
    </row>
    <row r="53" spans="1:15" s="13" customFormat="1" ht="12.75" x14ac:dyDescent="0.2">
      <c r="A53" s="112"/>
      <c r="B53" s="85" t="s">
        <v>70</v>
      </c>
      <c r="C53" s="66" t="s">
        <v>56</v>
      </c>
      <c r="D53" s="45" t="str">
        <f>+IF(C53="SI",1,"-")</f>
        <v>-</v>
      </c>
      <c r="E53" s="84"/>
      <c r="F53" s="47" t="s">
        <v>7</v>
      </c>
      <c r="G53" s="45">
        <f>+IF(F53="SI",1,"-")</f>
        <v>1</v>
      </c>
      <c r="H53" s="65"/>
      <c r="I53" s="25"/>
      <c r="K53" s="14"/>
      <c r="M53" s="14"/>
      <c r="N53" s="14"/>
      <c r="O53" s="14"/>
    </row>
    <row r="54" spans="1:15" s="13" customFormat="1" ht="12.75" x14ac:dyDescent="0.2">
      <c r="A54" s="112"/>
      <c r="B54" s="85" t="s">
        <v>71</v>
      </c>
      <c r="C54" s="66" t="s">
        <v>56</v>
      </c>
      <c r="D54" s="45" t="str">
        <f>+IF(C54="SI",3,"-")</f>
        <v>-</v>
      </c>
      <c r="E54" s="84"/>
      <c r="F54" s="47" t="s">
        <v>7</v>
      </c>
      <c r="G54" s="45">
        <f>+IF(F54="SI",3,"-")</f>
        <v>3</v>
      </c>
      <c r="H54" s="65"/>
      <c r="I54" s="25"/>
      <c r="K54" s="14"/>
      <c r="M54" s="14"/>
      <c r="N54" s="14"/>
      <c r="O54" s="14"/>
    </row>
    <row r="55" spans="1:15" s="13" customFormat="1" ht="12.75" x14ac:dyDescent="0.2">
      <c r="A55" s="112"/>
      <c r="B55" s="85" t="s">
        <v>72</v>
      </c>
      <c r="C55" s="66" t="s">
        <v>56</v>
      </c>
      <c r="D55" s="45" t="str">
        <f>+IF(C55="SI",1,"-")</f>
        <v>-</v>
      </c>
      <c r="E55" s="84"/>
      <c r="F55" s="47" t="s">
        <v>7</v>
      </c>
      <c r="G55" s="45">
        <f>+IF(F55="SI",1,"-")</f>
        <v>1</v>
      </c>
      <c r="H55" s="65"/>
      <c r="I55" s="25"/>
      <c r="K55" s="14"/>
      <c r="M55" s="14"/>
      <c r="N55" s="14"/>
      <c r="O55" s="14"/>
    </row>
    <row r="56" spans="1:15" s="13" customFormat="1" ht="12.75" x14ac:dyDescent="0.2">
      <c r="A56" s="112"/>
      <c r="B56" s="85" t="s">
        <v>73</v>
      </c>
      <c r="C56" s="66" t="s">
        <v>56</v>
      </c>
      <c r="D56" s="45" t="str">
        <f>+IF(C56="SI",1,"-")</f>
        <v>-</v>
      </c>
      <c r="E56" s="84"/>
      <c r="F56" s="47" t="s">
        <v>7</v>
      </c>
      <c r="G56" s="45">
        <f>+IF(F56="SI",1,"-")</f>
        <v>1</v>
      </c>
      <c r="H56" s="65"/>
      <c r="I56" s="25"/>
      <c r="K56" s="14"/>
      <c r="M56" s="14"/>
      <c r="N56" s="14"/>
      <c r="O56" s="14"/>
    </row>
    <row r="57" spans="1:15" s="13" customFormat="1" ht="12.75" x14ac:dyDescent="0.2">
      <c r="A57" s="93" t="s">
        <v>25</v>
      </c>
      <c r="B57" s="67" t="s">
        <v>36</v>
      </c>
      <c r="C57" s="24" t="s">
        <v>7</v>
      </c>
      <c r="D57" s="45">
        <f t="shared" ref="D57" si="11">+IF(C57="SI",2,"-")</f>
        <v>2</v>
      </c>
      <c r="E57" s="65"/>
      <c r="F57" s="47" t="s">
        <v>7</v>
      </c>
      <c r="G57" s="45">
        <f t="shared" ref="G57" si="12">+IF(F57="SI",2,"-")</f>
        <v>2</v>
      </c>
      <c r="H57" s="65"/>
      <c r="I57" s="25"/>
      <c r="K57" s="14"/>
      <c r="M57" s="14"/>
      <c r="N57" s="14"/>
      <c r="O57" s="14"/>
    </row>
    <row r="58" spans="1:15" s="13" customFormat="1" ht="13.5" thickBot="1" x14ac:dyDescent="0.25">
      <c r="A58" s="94"/>
      <c r="B58" s="28" t="s">
        <v>14</v>
      </c>
      <c r="C58" s="24" t="s">
        <v>7</v>
      </c>
      <c r="D58" s="45">
        <f>+IF(C58="SI",1,"-")</f>
        <v>1</v>
      </c>
      <c r="E58" s="65"/>
      <c r="F58" s="47" t="s">
        <v>56</v>
      </c>
      <c r="G58" s="45" t="str">
        <f>+IF(F58="SI",1,"-")</f>
        <v>-</v>
      </c>
      <c r="H58" s="84"/>
      <c r="I58" s="25"/>
      <c r="K58" s="14"/>
      <c r="M58" s="14"/>
      <c r="N58" s="14"/>
      <c r="O58" s="14"/>
    </row>
    <row r="59" spans="1:15" s="22" customFormat="1" ht="21" customHeight="1" thickBot="1" x14ac:dyDescent="0.25">
      <c r="A59" s="95" t="s">
        <v>17</v>
      </c>
      <c r="B59" s="96"/>
      <c r="C59" s="96"/>
      <c r="D59" s="96"/>
      <c r="E59" s="96"/>
      <c r="F59" s="96"/>
      <c r="G59" s="96"/>
      <c r="H59" s="96"/>
      <c r="I59" s="97"/>
      <c r="K59" s="14"/>
      <c r="M59" s="14"/>
      <c r="N59" s="14"/>
      <c r="O59" s="14"/>
    </row>
    <row r="60" spans="1:15" s="13" customFormat="1" ht="13.15" customHeight="1" x14ac:dyDescent="0.2">
      <c r="A60" s="121" t="s">
        <v>27</v>
      </c>
      <c r="B60" s="71" t="s">
        <v>103</v>
      </c>
      <c r="C60" s="72" t="s">
        <v>7</v>
      </c>
      <c r="D60" s="45">
        <f>+IF(C60="SI",3,"-")</f>
        <v>3</v>
      </c>
      <c r="E60" s="73"/>
      <c r="F60" s="74" t="s">
        <v>7</v>
      </c>
      <c r="G60" s="45">
        <f>+IF(F60="SI",3,"-")</f>
        <v>3</v>
      </c>
      <c r="H60" s="73"/>
      <c r="I60" s="75"/>
      <c r="K60" s="14"/>
      <c r="M60" s="14"/>
      <c r="N60" s="14"/>
      <c r="O60" s="14"/>
    </row>
    <row r="61" spans="1:15" s="13" customFormat="1" ht="12.75" x14ac:dyDescent="0.2">
      <c r="A61" s="112"/>
      <c r="B61" s="26" t="s">
        <v>104</v>
      </c>
      <c r="C61" s="24" t="s">
        <v>7</v>
      </c>
      <c r="D61" s="45">
        <f>+IF(C61="SI",3,"-")</f>
        <v>3</v>
      </c>
      <c r="E61" s="66"/>
      <c r="F61" s="47" t="s">
        <v>7</v>
      </c>
      <c r="G61" s="45">
        <f>+IF(F61="SI",3,"-")</f>
        <v>3</v>
      </c>
      <c r="H61" s="66"/>
      <c r="I61" s="25"/>
      <c r="K61" s="14"/>
      <c r="M61" s="14"/>
      <c r="N61" s="14"/>
      <c r="O61" s="14"/>
    </row>
    <row r="62" spans="1:15" s="13" customFormat="1" ht="12.75" x14ac:dyDescent="0.2">
      <c r="A62" s="112"/>
      <c r="B62" s="29" t="s">
        <v>94</v>
      </c>
      <c r="C62" s="109" t="s">
        <v>7</v>
      </c>
      <c r="D62" s="113">
        <f>+IF(C62="SI",20,"-")</f>
        <v>20</v>
      </c>
      <c r="E62" s="124"/>
      <c r="F62" s="118" t="s">
        <v>56</v>
      </c>
      <c r="G62" s="113" t="str">
        <f>+IF(F62="SI",20,"-")</f>
        <v>-</v>
      </c>
      <c r="H62" s="106"/>
      <c r="I62" s="25"/>
      <c r="K62" s="14"/>
      <c r="M62" s="14"/>
      <c r="N62" s="14"/>
      <c r="O62" s="14"/>
    </row>
    <row r="63" spans="1:15" s="13" customFormat="1" ht="12.75" x14ac:dyDescent="0.2">
      <c r="A63" s="112"/>
      <c r="B63" s="30" t="s">
        <v>105</v>
      </c>
      <c r="C63" s="110"/>
      <c r="D63" s="114"/>
      <c r="E63" s="125"/>
      <c r="F63" s="119"/>
      <c r="G63" s="114"/>
      <c r="H63" s="107"/>
      <c r="I63" s="25"/>
      <c r="K63" s="14"/>
      <c r="M63" s="14"/>
      <c r="N63" s="14"/>
      <c r="O63" s="14"/>
    </row>
    <row r="64" spans="1:15" s="13" customFormat="1" ht="12.75" x14ac:dyDescent="0.2">
      <c r="A64" s="112"/>
      <c r="B64" s="30" t="s">
        <v>106</v>
      </c>
      <c r="C64" s="110"/>
      <c r="D64" s="114"/>
      <c r="E64" s="125"/>
      <c r="F64" s="119"/>
      <c r="G64" s="114"/>
      <c r="H64" s="107"/>
      <c r="I64" s="25"/>
      <c r="K64" s="14"/>
      <c r="M64" s="14"/>
      <c r="N64" s="14"/>
      <c r="O64" s="14"/>
    </row>
    <row r="65" spans="1:15" s="13" customFormat="1" ht="12.4" customHeight="1" x14ac:dyDescent="0.2">
      <c r="A65" s="112"/>
      <c r="B65" s="30" t="s">
        <v>40</v>
      </c>
      <c r="C65" s="110"/>
      <c r="D65" s="114"/>
      <c r="E65" s="125"/>
      <c r="F65" s="119"/>
      <c r="G65" s="114"/>
      <c r="H65" s="107"/>
      <c r="I65" s="25"/>
      <c r="K65" s="14"/>
      <c r="M65" s="14"/>
      <c r="N65" s="14"/>
      <c r="O65" s="14"/>
    </row>
    <row r="66" spans="1:15" s="13" customFormat="1" ht="12.4" customHeight="1" x14ac:dyDescent="0.2">
      <c r="A66" s="112"/>
      <c r="B66" s="30" t="s">
        <v>41</v>
      </c>
      <c r="C66" s="110"/>
      <c r="D66" s="114"/>
      <c r="E66" s="125"/>
      <c r="F66" s="119"/>
      <c r="G66" s="114"/>
      <c r="H66" s="107"/>
      <c r="I66" s="25"/>
      <c r="K66" s="14"/>
      <c r="M66" s="14"/>
      <c r="N66" s="14"/>
      <c r="O66" s="14"/>
    </row>
    <row r="67" spans="1:15" s="13" customFormat="1" ht="12.4" customHeight="1" x14ac:dyDescent="0.2">
      <c r="A67" s="112"/>
      <c r="B67" s="30" t="s">
        <v>42</v>
      </c>
      <c r="C67" s="110"/>
      <c r="D67" s="114"/>
      <c r="E67" s="125"/>
      <c r="F67" s="119"/>
      <c r="G67" s="114"/>
      <c r="H67" s="107"/>
      <c r="I67" s="25"/>
      <c r="K67" s="14"/>
      <c r="M67" s="14"/>
      <c r="N67" s="14"/>
      <c r="O67" s="14"/>
    </row>
    <row r="68" spans="1:15" s="13" customFormat="1" ht="12.4" customHeight="1" x14ac:dyDescent="0.2">
      <c r="A68" s="112"/>
      <c r="B68" s="30" t="s">
        <v>43</v>
      </c>
      <c r="C68" s="110"/>
      <c r="D68" s="114"/>
      <c r="E68" s="125"/>
      <c r="F68" s="119"/>
      <c r="G68" s="114"/>
      <c r="H68" s="107"/>
      <c r="I68" s="25"/>
      <c r="K68" s="14"/>
      <c r="M68" s="14"/>
      <c r="N68" s="14"/>
      <c r="O68" s="14"/>
    </row>
    <row r="69" spans="1:15" s="13" customFormat="1" ht="12.4" customHeight="1" x14ac:dyDescent="0.2">
      <c r="A69" s="112"/>
      <c r="B69" s="30" t="s">
        <v>44</v>
      </c>
      <c r="C69" s="110"/>
      <c r="D69" s="114"/>
      <c r="E69" s="125"/>
      <c r="F69" s="119"/>
      <c r="G69" s="114"/>
      <c r="H69" s="107"/>
      <c r="I69" s="25"/>
      <c r="K69" s="14"/>
      <c r="M69" s="14"/>
      <c r="N69" s="14"/>
      <c r="O69" s="14"/>
    </row>
    <row r="70" spans="1:15" s="13" customFormat="1" ht="12.75" x14ac:dyDescent="0.2">
      <c r="A70" s="112"/>
      <c r="B70" s="30" t="s">
        <v>107</v>
      </c>
      <c r="C70" s="110"/>
      <c r="D70" s="114"/>
      <c r="E70" s="125"/>
      <c r="F70" s="119"/>
      <c r="G70" s="114"/>
      <c r="H70" s="107"/>
      <c r="I70" s="25"/>
      <c r="K70" s="14"/>
      <c r="M70" s="14"/>
      <c r="N70" s="14"/>
      <c r="O70" s="14"/>
    </row>
    <row r="71" spans="1:15" s="13" customFormat="1" ht="12.75" x14ac:dyDescent="0.2">
      <c r="A71" s="112"/>
      <c r="B71" s="31" t="s">
        <v>108</v>
      </c>
      <c r="C71" s="116"/>
      <c r="D71" s="117"/>
      <c r="E71" s="126"/>
      <c r="F71" s="120"/>
      <c r="G71" s="117"/>
      <c r="H71" s="108"/>
      <c r="I71" s="25"/>
      <c r="K71" s="14"/>
      <c r="M71" s="14"/>
      <c r="N71" s="14"/>
      <c r="O71" s="14"/>
    </row>
    <row r="72" spans="1:15" s="13" customFormat="1" ht="15" customHeight="1" x14ac:dyDescent="0.2">
      <c r="A72" s="112"/>
      <c r="B72" s="29" t="s">
        <v>74</v>
      </c>
      <c r="C72" s="109" t="s">
        <v>56</v>
      </c>
      <c r="D72" s="113" t="str">
        <f>+IF(C72="SI",20,"-")</f>
        <v>-</v>
      </c>
      <c r="E72" s="106"/>
      <c r="F72" s="109" t="s">
        <v>7</v>
      </c>
      <c r="G72" s="113">
        <f>+IF(F72="SI",20,"-")</f>
        <v>20</v>
      </c>
      <c r="H72" s="124"/>
      <c r="I72" s="25"/>
      <c r="K72" s="14"/>
      <c r="M72" s="14"/>
      <c r="N72" s="14"/>
      <c r="O72" s="14"/>
    </row>
    <row r="73" spans="1:15" s="13" customFormat="1" ht="14.65" customHeight="1" x14ac:dyDescent="0.2">
      <c r="A73" s="112"/>
      <c r="B73" s="30" t="s">
        <v>109</v>
      </c>
      <c r="C73" s="110"/>
      <c r="D73" s="114"/>
      <c r="E73" s="107"/>
      <c r="F73" s="110"/>
      <c r="G73" s="114"/>
      <c r="H73" s="125"/>
      <c r="I73" s="25"/>
      <c r="K73" s="14"/>
      <c r="M73" s="14"/>
      <c r="N73" s="14"/>
      <c r="O73" s="14"/>
    </row>
    <row r="74" spans="1:15" s="13" customFormat="1" ht="14.65" customHeight="1" x14ac:dyDescent="0.2">
      <c r="A74" s="112"/>
      <c r="B74" s="30" t="s">
        <v>110</v>
      </c>
      <c r="C74" s="110"/>
      <c r="D74" s="114"/>
      <c r="E74" s="107"/>
      <c r="F74" s="110"/>
      <c r="G74" s="114"/>
      <c r="H74" s="125"/>
      <c r="I74" s="25"/>
      <c r="K74" s="14"/>
      <c r="M74" s="14"/>
      <c r="N74" s="14"/>
      <c r="O74" s="14"/>
    </row>
    <row r="75" spans="1:15" s="13" customFormat="1" ht="15" customHeight="1" thickBot="1" x14ac:dyDescent="0.25">
      <c r="A75" s="122"/>
      <c r="B75" s="76" t="s">
        <v>111</v>
      </c>
      <c r="C75" s="111"/>
      <c r="D75" s="115"/>
      <c r="E75" s="123"/>
      <c r="F75" s="111"/>
      <c r="G75" s="115"/>
      <c r="H75" s="127"/>
      <c r="I75" s="77"/>
      <c r="K75" s="14"/>
      <c r="M75" s="14"/>
      <c r="N75" s="14"/>
      <c r="O75" s="14"/>
    </row>
    <row r="76" spans="1:15" s="13" customFormat="1" ht="16.5" thickBot="1" x14ac:dyDescent="0.25">
      <c r="A76" s="69"/>
      <c r="B76" s="70"/>
      <c r="C76" s="68" t="s">
        <v>15</v>
      </c>
      <c r="D76" s="78">
        <f>+SUM(D12:D21,D23:D26,D28:D31,D33:D58,D60:D75)</f>
        <v>85</v>
      </c>
      <c r="E76" s="78">
        <f>+SUM(E12:E21,E23:E26,E28:E31,E33:E58,E60:E75)</f>
        <v>0</v>
      </c>
      <c r="F76" s="83"/>
      <c r="G76" s="78">
        <f t="shared" ref="G76:H76" si="13">+SUM(G12:G21,G23:G26,G28:G31,G33:G58,G60:G75)</f>
        <v>70</v>
      </c>
      <c r="H76" s="78">
        <f t="shared" si="13"/>
        <v>0</v>
      </c>
      <c r="I76" s="36"/>
      <c r="K76" s="14"/>
      <c r="M76" s="14"/>
      <c r="N76" s="14"/>
      <c r="O76" s="14"/>
    </row>
    <row r="77" spans="1:15" x14ac:dyDescent="0.2">
      <c r="K77" s="12"/>
    </row>
    <row r="78" spans="1:15" ht="16.149999999999999" customHeight="1" x14ac:dyDescent="0.2">
      <c r="A78" s="128" t="s">
        <v>78</v>
      </c>
      <c r="B78" s="129"/>
      <c r="K78" s="12"/>
    </row>
    <row r="79" spans="1:15" ht="18" x14ac:dyDescent="0.2">
      <c r="B79" s="48"/>
      <c r="F79" s="130" t="s">
        <v>75</v>
      </c>
      <c r="G79" s="130"/>
      <c r="H79" s="130"/>
      <c r="I79" s="130"/>
    </row>
    <row r="80" spans="1:15" ht="33" customHeight="1" x14ac:dyDescent="0.2">
      <c r="A80" s="81" t="s">
        <v>16</v>
      </c>
      <c r="B80" s="48"/>
      <c r="E80" s="49"/>
      <c r="F80" s="87" t="s">
        <v>92</v>
      </c>
      <c r="G80" s="87" t="s">
        <v>93</v>
      </c>
      <c r="H80" s="88" t="s">
        <v>80</v>
      </c>
      <c r="I80" s="88" t="s">
        <v>91</v>
      </c>
    </row>
    <row r="81" spans="1:9" x14ac:dyDescent="0.2">
      <c r="A81" s="79" t="s">
        <v>37</v>
      </c>
      <c r="B81" s="48"/>
      <c r="E81" s="89" t="s">
        <v>76</v>
      </c>
      <c r="F81" s="50">
        <v>85</v>
      </c>
      <c r="G81" s="50">
        <f>+E76</f>
        <v>0</v>
      </c>
      <c r="H81" s="52">
        <f>+G81/F81</f>
        <v>0</v>
      </c>
      <c r="I81" s="57" t="str">
        <f>+IF(H81=0,"",IF(H81&gt;=91%,"SATISFACTORIO",IF(H81&gt;=81%,"CUMPLE",IF(H81&gt;=41%,"REGULAR",IF(H81&gt;=21%,"DEFICIENTE","NADA")))))</f>
        <v/>
      </c>
    </row>
    <row r="82" spans="1:9" x14ac:dyDescent="0.2">
      <c r="A82" s="79" t="s">
        <v>87</v>
      </c>
      <c r="B82" s="48"/>
      <c r="E82" s="89" t="s">
        <v>77</v>
      </c>
      <c r="F82" s="50">
        <v>70</v>
      </c>
      <c r="G82" s="50">
        <f>+H76</f>
        <v>0</v>
      </c>
      <c r="H82" s="52">
        <f t="shared" ref="H82:H83" si="14">+G82/F82</f>
        <v>0</v>
      </c>
      <c r="I82" s="57" t="str">
        <f t="shared" ref="I82:I83" si="15">+IF(H82=0,"",IF(H82&gt;=91%,"SATISFACTORIO",IF(H82&gt;=81%,"CUMPLE",IF(H82&gt;=41%,"REGULAR",IF(H82&gt;=21%,"DEFICIENTE","NADA")))))</f>
        <v/>
      </c>
    </row>
    <row r="83" spans="1:9" ht="18" x14ac:dyDescent="0.2">
      <c r="A83" s="79" t="s">
        <v>85</v>
      </c>
      <c r="B83" s="48"/>
      <c r="D83" s="49"/>
      <c r="E83" s="89" t="s">
        <v>79</v>
      </c>
      <c r="F83" s="51">
        <v>155</v>
      </c>
      <c r="G83" s="51">
        <f>+SUM(G81:G82)</f>
        <v>0</v>
      </c>
      <c r="H83" s="53">
        <f t="shared" si="14"/>
        <v>0</v>
      </c>
      <c r="I83" s="57" t="str">
        <f t="shared" si="15"/>
        <v/>
      </c>
    </row>
    <row r="84" spans="1:9" x14ac:dyDescent="0.2">
      <c r="A84" s="79" t="s">
        <v>86</v>
      </c>
      <c r="B84" s="48"/>
    </row>
    <row r="85" spans="1:9" x14ac:dyDescent="0.2">
      <c r="A85" s="80" t="s">
        <v>88</v>
      </c>
      <c r="B85" s="48"/>
      <c r="C85" s="37"/>
      <c r="D85" s="37"/>
      <c r="E85" s="37"/>
      <c r="F85" s="37"/>
      <c r="G85" s="37"/>
      <c r="H85" s="38"/>
    </row>
    <row r="86" spans="1:9" x14ac:dyDescent="0.2">
      <c r="B86" s="39"/>
      <c r="C86" s="40"/>
      <c r="D86" s="40"/>
      <c r="E86" s="40"/>
      <c r="F86" s="40"/>
      <c r="G86" s="40"/>
      <c r="H86" s="41"/>
      <c r="I86" s="41"/>
    </row>
    <row r="87" spans="1:9" ht="18" x14ac:dyDescent="0.2">
      <c r="B87" s="42"/>
      <c r="C87" s="43"/>
      <c r="D87" s="43"/>
      <c r="E87" s="43"/>
      <c r="F87" s="54"/>
      <c r="G87" s="131"/>
      <c r="H87" s="131"/>
      <c r="I87" s="41"/>
    </row>
    <row r="88" spans="1:9" ht="18" x14ac:dyDescent="0.2">
      <c r="B88" s="39"/>
      <c r="C88" s="37"/>
      <c r="D88" s="37"/>
      <c r="E88" s="37"/>
      <c r="F88" s="54"/>
      <c r="G88" s="131"/>
      <c r="H88" s="131"/>
      <c r="I88" s="44"/>
    </row>
    <row r="89" spans="1:9" ht="18" x14ac:dyDescent="0.2">
      <c r="B89" s="39"/>
      <c r="C89" s="37"/>
      <c r="D89" s="37"/>
      <c r="E89" s="37"/>
      <c r="F89" s="55"/>
      <c r="G89" s="132"/>
      <c r="H89" s="132"/>
      <c r="I89" s="41"/>
    </row>
    <row r="90" spans="1:9" ht="20.25" x14ac:dyDescent="0.2">
      <c r="A90" s="38"/>
      <c r="B90" s="39"/>
      <c r="C90" s="37"/>
      <c r="D90" s="37"/>
      <c r="E90" s="37"/>
      <c r="F90" s="56"/>
      <c r="G90" s="55"/>
      <c r="H90" s="55"/>
      <c r="I90" s="41"/>
    </row>
    <row r="91" spans="1:9" x14ac:dyDescent="0.2">
      <c r="A91" s="38"/>
    </row>
  </sheetData>
  <mergeCells count="32">
    <mergeCell ref="A78:B78"/>
    <mergeCell ref="F79:I79"/>
    <mergeCell ref="G87:H87"/>
    <mergeCell ref="G88:H88"/>
    <mergeCell ref="G89:H89"/>
    <mergeCell ref="H62:H71"/>
    <mergeCell ref="F72:F75"/>
    <mergeCell ref="A37:A56"/>
    <mergeCell ref="C72:C75"/>
    <mergeCell ref="D72:D75"/>
    <mergeCell ref="C62:C71"/>
    <mergeCell ref="D62:D71"/>
    <mergeCell ref="F62:F71"/>
    <mergeCell ref="A60:A75"/>
    <mergeCell ref="G62:G71"/>
    <mergeCell ref="G72:G75"/>
    <mergeCell ref="E72:E75"/>
    <mergeCell ref="E62:E71"/>
    <mergeCell ref="H72:H75"/>
    <mergeCell ref="A33:A36"/>
    <mergeCell ref="A57:A58"/>
    <mergeCell ref="A59:I59"/>
    <mergeCell ref="B1:H4"/>
    <mergeCell ref="A11:I11"/>
    <mergeCell ref="A22:I22"/>
    <mergeCell ref="A27:I27"/>
    <mergeCell ref="A12:A15"/>
    <mergeCell ref="A16:A20"/>
    <mergeCell ref="A23:A24"/>
    <mergeCell ref="A25:A26"/>
    <mergeCell ref="A28:A31"/>
    <mergeCell ref="A32:I32"/>
  </mergeCells>
  <conditionalFormatting sqref="F10">
    <cfRule type="containsText" dxfId="24" priority="46" operator="containsText" text="NO">
      <formula>NOT(ISERROR(SEARCH("NO",F10)))</formula>
    </cfRule>
  </conditionalFormatting>
  <conditionalFormatting sqref="C12:C21 F12:F21 C23:C26 F23:F26 C28:C31 F28:F31 C33:C58 F33:F58 C60:C75 F60:F75">
    <cfRule type="containsText" dxfId="23" priority="11" operator="containsText" text="No">
      <formula>NOT(ISERROR(SEARCH("No",C12)))</formula>
    </cfRule>
  </conditionalFormatting>
  <conditionalFormatting sqref="H83">
    <cfRule type="cellIs" dxfId="22" priority="9" operator="lessThan">
      <formula>0.75</formula>
    </cfRule>
    <cfRule type="cellIs" dxfId="21" priority="10" operator="greaterThan">
      <formula>0.74</formula>
    </cfRule>
  </conditionalFormatting>
  <conditionalFormatting sqref="H81:H82">
    <cfRule type="cellIs" dxfId="20" priority="6" operator="between">
      <formula>0</formula>
      <formula>0.4</formula>
    </cfRule>
    <cfRule type="cellIs" dxfId="19" priority="7" operator="between">
      <formula>0.41</formula>
      <formula>0.9</formula>
    </cfRule>
    <cfRule type="cellIs" dxfId="18" priority="8" operator="greaterThan">
      <formula>0.9</formula>
    </cfRule>
  </conditionalFormatting>
  <conditionalFormatting sqref="I81:I83">
    <cfRule type="cellIs" dxfId="17" priority="1" operator="equal">
      <formula>"SATISFACTORIO"</formula>
    </cfRule>
    <cfRule type="cellIs" dxfId="16" priority="2" operator="equal">
      <formula>"CUMPLE"</formula>
    </cfRule>
    <cfRule type="cellIs" dxfId="15" priority="3" operator="equal">
      <formula>"REGULAR"</formula>
    </cfRule>
    <cfRule type="cellIs" dxfId="14" priority="4" operator="equal">
      <formula>"DEFICIENTE"</formula>
    </cfRule>
    <cfRule type="cellIs" dxfId="13" priority="5" operator="equal">
      <formula>"NADA"</formula>
    </cfRule>
  </conditionalFormatting>
  <dataValidations count="9">
    <dataValidation type="list" allowBlank="1" showInputMessage="1" showErrorMessage="1" sqref="C12:C21 C23:C26 C28:C31 C33:C58 C60:C75 F12:F21 F23:F26 F28:F31 F33:F58 F60:F75" xr:uid="{00000000-0002-0000-0000-000000000000}">
      <formula1>$J$1:$J$2</formula1>
    </dataValidation>
    <dataValidation type="custom" allowBlank="1" showInputMessage="1" showErrorMessage="1" error="No puede colocar puntaje en ítem que no aplica" sqref="H19:H21" xr:uid="{00000000-0002-0000-0000-000001000000}">
      <formula1>IF(F19="No","-","-")</formula1>
    </dataValidation>
    <dataValidation type="whole" allowBlank="1" showInputMessage="1" showErrorMessage="1" error="El máximo puntaje es 4" sqref="E12 H12 E21 H24 E23" xr:uid="{00000000-0002-0000-0000-000002000000}">
      <formula1>0</formula1>
      <formula2>4</formula2>
    </dataValidation>
    <dataValidation type="whole" allowBlank="1" showInputMessage="1" showErrorMessage="1" error="El máximo puntaje es 1." sqref="E15:E17 E19:E20 H15:H17 E25 H25 E37:E38 E40:E49 E58 H48:H50 H52:H53 H55:H56" xr:uid="{00000000-0002-0000-0000-000003000000}">
      <formula1>0</formula1>
      <formula2>1</formula2>
    </dataValidation>
    <dataValidation type="whole" allowBlank="1" showInputMessage="1" showErrorMessage="1" error="El máximo puntaje es 0." sqref="E39" xr:uid="{00000000-0002-0000-0000-000004000000}">
      <formula1>0</formula1>
      <formula2>0</formula2>
    </dataValidation>
    <dataValidation type="whole" allowBlank="1" showInputMessage="1" showErrorMessage="1" error="El máximo puntaje es 2." sqref="E13:E14 H13:H14 E28 E31 H28 H31 E57 H57" xr:uid="{00000000-0002-0000-0000-000005000000}">
      <formula1>0</formula1>
      <formula2>2</formula2>
    </dataValidation>
    <dataValidation type="whole" allowBlank="1" showInputMessage="1" showErrorMessage="1" error="El máximo puntaje es 3." sqref="E18 H18 E26 E30 H29 E33 H34 E35:E36 H51 H54 E60:E61 H60:H61" xr:uid="{00000000-0002-0000-0000-000006000000}">
      <formula1>0</formula1>
      <formula2>3</formula2>
    </dataValidation>
    <dataValidation type="whole" allowBlank="1" showInputMessage="1" showErrorMessage="1" error="El máximo puntaje es 20." sqref="E62:E71 H72:H75" xr:uid="{00000000-0002-0000-0000-000007000000}">
      <formula1>0</formula1>
      <formula2>20</formula2>
    </dataValidation>
    <dataValidation type="custom" allowBlank="1" showInputMessage="1" showErrorMessage="1" error="No puede colocar puntaje en ítem que no aplica." sqref="E24 H23 H26 H30 E29 H33 E34 H35:H47 E50:E56 H58 H62:H71 E72:E75" xr:uid="{00000000-0002-0000-0000-000008000000}">
      <formula1>IF(C23="No","-","-")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orientation="portrait" horizontalDpi="300" verticalDpi="300" r:id="rId1"/>
  <headerFooter>
    <oddFooter>&amp;RPágina &amp;P de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" operator="containsText" id="{FF6E17FD-BD64-48AF-99EE-58E60C9EF0D6}">
            <xm:f>NOT(ISERROR(SEARCH("-",F6)))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F6:G9 F85:G86 F87:F90 F91:G1048576 F77:G77</xm:sqref>
        </x14:conditionalFormatting>
        <x14:conditionalFormatting xmlns:xm="http://schemas.microsoft.com/office/excel/2006/main">
          <x14:cfRule type="containsText" priority="47" operator="containsText" id="{6E62AFED-9042-4955-96CD-E4635C7520AB}">
            <xm:f>NOT(ISERROR(SEARCH("-",D10)))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containsText" priority="45" operator="containsText" id="{55200B1A-F47D-48BE-9A84-6A1AEC473EE5}">
            <xm:f>NOT(ISERROR(SEARCH("-",E10)))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E10</xm:sqref>
        </x14:conditionalFormatting>
        <x14:conditionalFormatting xmlns:xm="http://schemas.microsoft.com/office/excel/2006/main">
          <x14:cfRule type="containsText" priority="38" operator="containsText" id="{6BFC7342-D64C-48F8-B47B-519E756CC4C1}">
            <xm:f>NOT(ISERROR(SEARCH("-",D76)))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D76:H76</xm:sqref>
        </x14:conditionalFormatting>
        <x14:conditionalFormatting xmlns:xm="http://schemas.microsoft.com/office/excel/2006/main">
          <x14:cfRule type="containsText" priority="23" operator="containsText" id="{670D649C-2E9F-4079-BB07-47166D8FCD48}">
            <xm:f>NOT(ISERROR(SEARCH("-",H10)))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ontainsText" priority="24" operator="containsText" id="{A718C103-15BC-45C3-9205-33EC9C939F28}">
            <xm:f>NOT(ISERROR(SEARCH("-",G10)))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G10</xm:sqref>
        </x14:conditionalFormatting>
        <x14:conditionalFormatting xmlns:xm="http://schemas.microsoft.com/office/excel/2006/main">
          <x14:cfRule type="containsText" priority="12" operator="containsText" id="{E4B894D8-6419-4A9D-968E-AB74317069B4}">
            <xm:f>NOT(ISERROR(SEARCH("-",D12)))</xm:f>
            <xm:f>"-"</xm:f>
            <x14:dxf>
              <font>
                <b/>
                <i val="0"/>
                <color theme="0"/>
              </font>
              <fill>
                <patternFill>
                  <bgColor theme="1" tint="0.499984740745262"/>
                </patternFill>
              </fill>
            </x14:dxf>
          </x14:cfRule>
          <xm:sqref>D12:D21 D23:D26 D28:D31 D33:D58 D60:D75 G60:G75 G33:G58 G28:G31 G23:G26 G12:G21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EVALUACION EECC</vt:lpstr>
    </vt:vector>
  </TitlesOfParts>
  <Company>Goldfields La Cima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Rudas</dc:creator>
  <cp:lastModifiedBy>user3</cp:lastModifiedBy>
  <cp:lastPrinted>2022-01-05T19:25:55Z</cp:lastPrinted>
  <dcterms:created xsi:type="dcterms:W3CDTF">2020-03-26T15:48:09Z</dcterms:created>
  <dcterms:modified xsi:type="dcterms:W3CDTF">2022-10-13T02:23:52Z</dcterms:modified>
</cp:coreProperties>
</file>