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gfpe-cer-fs01\ISO14001\INTEGRACIÓN\4.5.4 Control de registros\"/>
    </mc:Choice>
  </mc:AlternateContent>
  <bookViews>
    <workbookView xWindow="-110" yWindow="-110" windowWidth="19420" windowHeight="10420" tabRatio="749" firstSheet="2" activeTab="2"/>
  </bookViews>
  <sheets>
    <sheet name="REGIONAL" sheetId="9" state="hidden" r:id="rId1"/>
    <sheet name="MR Catastroficos 10x10 CC" sheetId="14" state="hidden" r:id="rId2"/>
    <sheet name="Summary MFLs Risk" sheetId="15" r:id="rId3"/>
    <sheet name="Sheet1" sheetId="17" state="hidden" r:id="rId4"/>
    <sheet name="Summary MFLs Risk (2)" sheetId="16" state="hidden" r:id="rId5"/>
    <sheet name="Sheet2" sheetId="2" state="hidden" r:id="rId6"/>
    <sheet name="Sheet3" sheetId="3" state="hidden" r:id="rId7"/>
    <sheet name="CC (5x5)" sheetId="13" state="hidden" r:id="rId8"/>
  </sheets>
  <definedNames>
    <definedName name="_xlnm._FilterDatabase" localSheetId="7" hidden="1">'CC (5x5)'!$K$18:$R$28</definedName>
    <definedName name="_xlnm._FilterDatabase" localSheetId="2" hidden="1">'Summary MFLs Risk'!$A$7:$P$18</definedName>
    <definedName name="_xlnm.Print_Area" localSheetId="1">'MR Catastroficos 10x10 CC'!$A$1:$O$25</definedName>
    <definedName name="_xlnm.Print_Area" localSheetId="0">REGIONAL!$A$1:$T$19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3" l="1"/>
  <c r="R14" i="13" l="1"/>
  <c r="R15" i="13"/>
  <c r="Q14" i="13"/>
  <c r="Q15" i="13"/>
  <c r="P14" i="13"/>
  <c r="P15" i="13"/>
  <c r="M14" i="13"/>
  <c r="M15" i="13"/>
  <c r="L15" i="13"/>
  <c r="L14" i="13"/>
  <c r="R10" i="13"/>
  <c r="R11" i="13"/>
  <c r="R12" i="13"/>
  <c r="R13" i="13"/>
  <c r="N20" i="13"/>
  <c r="N7" i="13" s="1"/>
  <c r="N21" i="13"/>
  <c r="N8" i="13" s="1"/>
  <c r="N22" i="13"/>
  <c r="N9" i="13" s="1"/>
  <c r="N23" i="13"/>
  <c r="N10" i="13" s="1"/>
  <c r="N24" i="13"/>
  <c r="N11" i="13" s="1"/>
  <c r="N25" i="13"/>
  <c r="N12" i="13" s="1"/>
  <c r="N26" i="13"/>
  <c r="N13" i="13" s="1"/>
  <c r="N27" i="13"/>
  <c r="N14" i="13" s="1"/>
  <c r="N28" i="13"/>
  <c r="N15" i="13" s="1"/>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Q7" i="13"/>
  <c r="Q8" i="13"/>
  <c r="Q9" i="13"/>
  <c r="Q10" i="13"/>
  <c r="Q11" i="13"/>
  <c r="Q12" i="13"/>
  <c r="Q13" i="13"/>
  <c r="P7" i="13"/>
  <c r="P8" i="13"/>
  <c r="P9" i="13"/>
  <c r="P10" i="13"/>
  <c r="P11" i="13"/>
  <c r="P12" i="13"/>
  <c r="P13" i="13"/>
  <c r="L13" i="13"/>
  <c r="M13" i="13"/>
  <c r="R7" i="13"/>
  <c r="R8" i="13"/>
  <c r="R9" i="13"/>
  <c r="L9" i="13" l="1"/>
  <c r="N19" i="13" l="1"/>
  <c r="N6" i="13" s="1"/>
  <c r="M12" i="13"/>
  <c r="L12" i="13"/>
  <c r="M11" i="13"/>
  <c r="L11" i="13"/>
  <c r="M10" i="13"/>
  <c r="L10" i="13"/>
  <c r="M9" i="13"/>
  <c r="M8" i="13"/>
  <c r="L8" i="13"/>
  <c r="M7" i="13"/>
  <c r="L7" i="13"/>
  <c r="R6" i="13"/>
  <c r="Q6" i="13"/>
  <c r="P6" i="13"/>
  <c r="L6" i="13"/>
  <c r="Q31" i="9" l="1"/>
  <c r="Q28" i="9"/>
  <c r="Q25" i="9"/>
  <c r="Q36" i="9"/>
  <c r="Q35" i="9"/>
  <c r="Q24" i="9"/>
  <c r="Q40" i="9"/>
  <c r="Q39" i="9"/>
  <c r="Q38" i="9"/>
  <c r="Q37" i="9"/>
  <c r="Q29" i="9"/>
  <c r="Q34" i="9"/>
  <c r="Q33" i="9"/>
  <c r="Q32" i="9"/>
  <c r="Q30" i="9"/>
  <c r="Q41" i="9"/>
  <c r="Q42" i="9"/>
  <c r="Q27" i="9"/>
  <c r="Q26" i="9"/>
  <c r="Q23" i="9"/>
  <c r="N23" i="9"/>
  <c r="N24" i="9" s="1"/>
  <c r="N25" i="9" s="1"/>
  <c r="N26" i="9" s="1"/>
  <c r="N27" i="9" s="1"/>
  <c r="N28" i="9" s="1"/>
  <c r="N29" i="9" s="1"/>
  <c r="N30" i="9" s="1"/>
  <c r="N31" i="9" s="1"/>
  <c r="N32" i="9" s="1"/>
  <c r="N33" i="9" s="1"/>
  <c r="N34" i="9" s="1"/>
  <c r="N35" i="9" s="1"/>
  <c r="N36" i="9" s="1"/>
  <c r="N37" i="9" s="1"/>
  <c r="N38" i="9" s="1"/>
  <c r="N39" i="9" s="1"/>
  <c r="Q22" i="9"/>
  <c r="N7" i="9"/>
  <c r="N8" i="9" s="1"/>
  <c r="N9" i="9" s="1"/>
  <c r="N10" i="9" s="1"/>
  <c r="N11" i="9" s="1"/>
  <c r="N12" i="9" s="1"/>
  <c r="N13" i="9" s="1"/>
  <c r="N14" i="9" s="1"/>
  <c r="N15" i="9" s="1"/>
  <c r="E11" i="2"/>
  <c r="E10" i="2"/>
  <c r="E9" i="2"/>
  <c r="E8" i="2"/>
  <c r="E7" i="2"/>
  <c r="E6" i="2"/>
  <c r="E5" i="2"/>
  <c r="E4" i="2"/>
  <c r="E3" i="2"/>
  <c r="E2" i="2"/>
</calcChain>
</file>

<file path=xl/comments1.xml><?xml version="1.0" encoding="utf-8"?>
<comments xmlns="http://schemas.openxmlformats.org/spreadsheetml/2006/main">
  <authors>
    <author>tc={BA06BDCB-A76C-42E3-8D14-D4E68CD4DBA7}</author>
  </authors>
  <commentList>
    <comment ref="C1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confirmar si debería decir "skid block" en lugar de "skir block".</t>
        </r>
      </text>
    </comment>
  </commentList>
</comments>
</file>

<file path=xl/sharedStrings.xml><?xml version="1.0" encoding="utf-8"?>
<sst xmlns="http://schemas.openxmlformats.org/spreadsheetml/2006/main" count="650" uniqueCount="639">
  <si>
    <t>CERRO CORONA</t>
  </si>
  <si>
    <t>ASSESSMENT: CERRO CORONA Q2 2012 RISK REGISTER</t>
  </si>
  <si>
    <t>No</t>
  </si>
  <si>
    <t>Risk Description</t>
  </si>
  <si>
    <t>Risk Mitigating Action</t>
  </si>
  <si>
    <t>Rating</t>
  </si>
  <si>
    <t>P</t>
  </si>
  <si>
    <t>S</t>
  </si>
  <si>
    <t>Severity</t>
  </si>
  <si>
    <t>Social conflicts/blockades (mining industry)</t>
  </si>
  <si>
    <t>- Comply with commitments
- Anticipate potential Conga conflicts / Contingency plan
- Monitor key stakeholders and clear communications with stakeholdes</t>
  </si>
  <si>
    <t>Secure LOM waste storage capacity at CC</t>
  </si>
  <si>
    <t>- Identify appropiate land for waste storage
- Acquire and prepare placement areas</t>
  </si>
  <si>
    <t>Delivery / Execution of Growth Projects</t>
  </si>
  <si>
    <t>- Review and develop sequencing and scheduling of projects at CC                                    - Chucapaca Value Engineering / exploration campaign                                                   - Salares Norte: exploration campaign + water rights</t>
  </si>
  <si>
    <t xml:space="preserve">Government / Political instability </t>
  </si>
  <si>
    <t>- Lobby / Dialogue with authorities.
- Active participation at SNMPE and Chambers of Commerce.</t>
  </si>
  <si>
    <t>Secure LOM tailings storage capacity at CC</t>
  </si>
  <si>
    <t>- Tomas reservoir / social license with Manuel Vasquez Association
- Design, permitting and construction of Tomas Wing Dam (TWD)                                          - Vira Vira reservoir development</t>
  </si>
  <si>
    <t>Water management / manage perceptions of communities</t>
  </si>
  <si>
    <t>- Implement water communication program for communities                                               - Full compliance with EIA and water permits + regulation/standards</t>
  </si>
  <si>
    <t>Increase in regulatory scrutiny / delays in permitting (Peru / Chile)</t>
  </si>
  <si>
    <t>- Constant monitoring and strict compliance with regulations
- Lobby authorities in Peru and Chile to shape permitting process</t>
  </si>
  <si>
    <t>Erosion of Free Cash Flow (price volatility/cost inflation/decreasing grades)</t>
  </si>
  <si>
    <t>- Ensure delivery of Production Plan
- Strict cost containment plan
- Closely monitor capital projects</t>
  </si>
  <si>
    <t>Tax contingencies ($30M potential) at GFLC</t>
  </si>
  <si>
    <t>- Timely respond to all information requests.                                                                                     - Develop defense strategy.                                                                                                         - Tax planning to avoid future contingencies</t>
  </si>
  <si>
    <t>Stringent Tax Legislation/Regulation</t>
  </si>
  <si>
    <t>- Lobby with SNMPE                                                                                                                                - Detailed analysis of potential impact of new regime for GF</t>
  </si>
  <si>
    <t>Probability</t>
  </si>
  <si>
    <t>P - Probability</t>
  </si>
  <si>
    <t>S - Severity</t>
  </si>
  <si>
    <t>No</t>
  </si>
  <si>
    <t>Risk Description</t>
  </si>
  <si>
    <t>Risk Mitigating Action</t>
  </si>
  <si>
    <t>Rating</t>
  </si>
  <si>
    <t>P</t>
  </si>
  <si>
    <t>S</t>
  </si>
  <si>
    <t>Social conflicts/blockades (mining industry)</t>
  </si>
  <si>
    <t>- Comply with commitments
- Anticipate potential Conga conflicts / Contingency plan
- Monitor key stakeholders and clear communications with stakeholdes</t>
  </si>
  <si>
    <t>Secure LOM waste storage capacity at CC</t>
  </si>
  <si>
    <t>- Identify appropiate land for waste storage
- Acquire and prepare placement areas</t>
  </si>
  <si>
    <t>Delivery / Execution of Growth Projects</t>
  </si>
  <si>
    <t>- Review and develop sequencing and scheduling of projects at CC                                    - Chucapaca Value Engineering / exploration campaign                                                   - Salares Norte: exploration campaign + water rights</t>
  </si>
  <si>
    <t xml:space="preserve">Government / Political instability </t>
  </si>
  <si>
    <t>- Lobby / Dialogue with authorities.
- Active participation at SNMPE and Chambers of Commerce.</t>
  </si>
  <si>
    <t>Secure LOM tailings storage capacity at CC</t>
  </si>
  <si>
    <t>- Tomas reservoir / social license with Manuel Vasquez Association
- Design, permitting and construction of Tomas Wing Dam (TWD)                                          - Vira Vira reservoir development</t>
  </si>
  <si>
    <t>Water management / manage perceptions of communities</t>
  </si>
  <si>
    <t>- Implement water communication program for communities                                               - Full compliance with EIA and water permits + regulation/standards</t>
  </si>
  <si>
    <t>Increase in regulatory scrutiny / delays in permitting (Peru / Chile)</t>
  </si>
  <si>
    <t>- Constant monitoring and strict compliance with regulations
- Lobby authorities in Peru and Chile to shape permitting process</t>
  </si>
  <si>
    <t>Erosion of Free Cash Flow (price volatility/cost inflation/decreasing grades)</t>
  </si>
  <si>
    <t>- Ensure delivery of Production Plan
- Strict cost containment plan
- Closely monitor capital projects</t>
  </si>
  <si>
    <t>Tax contingencies ($30M potential) at GFLC</t>
  </si>
  <si>
    <t>- Timely respond to all information requests.                                                                                     - Develop defense strategy.                                                                                                         - Tax planning to avoid future contingencies</t>
  </si>
  <si>
    <t>Stringent Tax Legislation/Regulation</t>
  </si>
  <si>
    <t>- Lobby with SNMPE                                                                                                                                - Detailed analysis of potential impact of new regime for GF</t>
  </si>
  <si>
    <t>Environmental / ARD seepage risks at CC</t>
  </si>
  <si>
    <t>- Monitor discharge points.                                                                                                                       - Ensure compliance with TSF and blankets design; MPL &amp; ECAs</t>
  </si>
  <si>
    <t>Delays in construction of the TSF/UCB/blankets at CC</t>
  </si>
  <si>
    <t>- Monitor progress against schedule.                                                                                     - Ensure availability of equipment and required construction material.</t>
  </si>
  <si>
    <t>Land Acquisition - potential restriction to build LVUs and for future growth at CC</t>
  </si>
  <si>
    <t>- Acquire posesion land and houses in the La Hierba area
- Monitor potential seepage                                                                                                                 - Acquire buffer areas</t>
  </si>
  <si>
    <t>Labor legislation / Loss of outsourcing</t>
  </si>
  <si>
    <t xml:space="preserve">- Monitor changes in labor legislation
- Dialogue and strong lobby with Central government </t>
  </si>
  <si>
    <t>Talent Retention</t>
  </si>
  <si>
    <t>- Implement robust talent management and retention programs</t>
  </si>
  <si>
    <t>MRM Reconciliation Issues (potential reduction of LOM) at CC</t>
  </si>
  <si>
    <t xml:space="preserve">- Ore flow reconciliation action plan                                                                                          - GTS team audit of models / technical support                                                                                                                                        </t>
  </si>
  <si>
    <t>Union / Labour conflicts</t>
  </si>
  <si>
    <t xml:space="preserve">- GF to follow up labour union agreements                                                                            </t>
  </si>
  <si>
    <t>Concentrate Theft at CC</t>
  </si>
  <si>
    <t>- Permanent review of controls and security systems.                                                        - Permanent monitoring of road from Cajamarca to the port.                                           - Systematic audit to TRC standards.</t>
  </si>
  <si>
    <t>F/X losses - Balance Sheet impact</t>
  </si>
  <si>
    <t>- Review F/X exposure and implement measures to reduce it</t>
  </si>
  <si>
    <t>Potential blasting restrictions at CC</t>
  </si>
  <si>
    <t>- Ensure remediation of damaged houses by SENCICO.                                               - Work closely with government authorities</t>
  </si>
  <si>
    <t>Delivery / Execution of Sulfide Plant Expansion and Oxides Projects</t>
  </si>
  <si>
    <t>- Review and develop sequencing and scheduling of projects.                                            - Anticipate overlaps and interferences.                                                                                         - Review Project Execution Plans - integrate oxides and sulphides</t>
  </si>
  <si>
    <t>No</t>
  </si>
  <si>
    <t>Risk Description</t>
  </si>
  <si>
    <t>Risk Mitigating Action</t>
  </si>
  <si>
    <t>RR</t>
  </si>
  <si>
    <t>P</t>
  </si>
  <si>
    <t>S</t>
  </si>
  <si>
    <t>Responsible</t>
  </si>
  <si>
    <t>Fire in the Main Substation Switchgear Room.</t>
  </si>
  <si>
    <t>Compliance with preventive maintenance.
Fire protection system.
Equipment temperature monitoring</t>
  </si>
  <si>
    <t>Juan Ibazeta</t>
  </si>
  <si>
    <t>Luis Villegas / Daniel Roca</t>
  </si>
  <si>
    <t>Fire in SAG  Ball Mill Lube Oil Room.</t>
  </si>
  <si>
    <t>Compliance with preventive maintenance.
Fire protection system.
Equipment temperature monitoring</t>
  </si>
  <si>
    <t>Juan Ibazeta /Pedro Davila</t>
  </si>
  <si>
    <t>Luis Villegas / Daniel Roca</t>
  </si>
  <si>
    <t>TSF Failure.</t>
  </si>
  <si>
    <t>Geotechnical monitoring and instrumentation.
Construction and quality control in the construction of the tailings dam.
Strict compliance with the operations manual.</t>
  </si>
  <si>
    <t xml:space="preserve">68
</t>
  </si>
  <si>
    <t>Edwin Zegarra/ Jorge Dueñas</t>
  </si>
  <si>
    <t>Luis Villegas / Daniel Roca</t>
  </si>
  <si>
    <t>Fire involving Belt Conveyor CV03.</t>
  </si>
  <si>
    <t>Compliance with preventive maintenance.
Fire protection system.
Equipment temperature monitoring.</t>
  </si>
  <si>
    <t>Juan Ibazeta/ Pedro Davila</t>
  </si>
  <si>
    <t>Luis Villegas / Daniel Roca</t>
  </si>
  <si>
    <t>Fire in the Hydraulic System of the Filter Presses.</t>
  </si>
  <si>
    <t>Compliance with preventive maintenance.
Fire protection system.
Equipment temperature monitoring.</t>
  </si>
  <si>
    <t>Juan Ibazeta /Pedro Davila</t>
  </si>
  <si>
    <t>Luis Villegas / Daniel Roca</t>
  </si>
  <si>
    <t>Large Earthquake.</t>
  </si>
  <si>
    <t>Geotechnical monitoring of the main structures.
Geotechnical inspection procedure after each seismic event.
Instrumentation and monitoring.</t>
  </si>
  <si>
    <t>Jorge Dueñas/ Rafael Guerrero</t>
  </si>
  <si>
    <t>Luis Villegas / Daniel Roca</t>
  </si>
  <si>
    <t>Slope Failure in the Open Pit.</t>
  </si>
  <si>
    <t>Control of the pit with radar 24 hours a day.
Evacuation procedure when there are radar alerts.
Water management in the pit.</t>
  </si>
  <si>
    <t>Jorge Dueñas/ Rafael Guerrero</t>
  </si>
  <si>
    <t>Luis Villegas / Daniel Roca</t>
  </si>
  <si>
    <t>Incident during personnel transport.</t>
  </si>
  <si>
    <t>Homologation of the transport company.
Speed ​​and route control.
Fatigue management.</t>
  </si>
  <si>
    <t>Waldemar Garcia/ Alvaro Flores</t>
  </si>
  <si>
    <t>Fabio Escobar</t>
  </si>
  <si>
    <t>Failure of main structures in the process plant.</t>
  </si>
  <si>
    <t>Compliance with preventive maintenance.
Structure inspections.
Corrective maintenance immediately detected a failure.</t>
  </si>
  <si>
    <t>Diego Torres</t>
  </si>
  <si>
    <t>Luis Villegas / Daniel Roca</t>
  </si>
  <si>
    <t>Failure of a critical component or equipment of the operation.</t>
  </si>
  <si>
    <t>Compliance with preventive maintenance.
Equipment inspections.
Corrective maintenance immediately detected a failure.
Critical spare stock.</t>
  </si>
  <si>
    <t>Diego Torres</t>
  </si>
  <si>
    <t>Luis Villegas / Daniel Roca</t>
  </si>
  <si>
    <t>Operaciones</t>
  </si>
  <si>
    <t>Operaciones</t>
  </si>
  <si>
    <t>Operaciones</t>
  </si>
  <si>
    <t>Operaciones</t>
  </si>
  <si>
    <t>Operaciones</t>
  </si>
  <si>
    <t>Operaciones</t>
  </si>
  <si>
    <t>Operaciones</t>
  </si>
  <si>
    <t>RRHH</t>
  </si>
  <si>
    <t>Operaciones</t>
  </si>
  <si>
    <t>Planned Q2 - 2022</t>
  </si>
  <si>
    <t>Operaciones</t>
  </si>
  <si>
    <t>Planned Q2 - 2023</t>
  </si>
  <si>
    <t>No</t>
  </si>
  <si>
    <t>MFL’s – Maximum Foreseeable Losses</t>
  </si>
  <si>
    <t>Current risk assessment</t>
  </si>
  <si>
    <t>Owner</t>
  </si>
  <si>
    <t>Area</t>
  </si>
  <si>
    <t>Bowtie updated</t>
  </si>
  <si>
    <t>implementation and monitoring of controls</t>
  </si>
  <si>
    <t>Severity</t>
  </si>
  <si>
    <t>Probability</t>
  </si>
  <si>
    <t>Current risk</t>
  </si>
  <si>
    <t xml:space="preserve">Fire in the Main Substation Switchgear Room </t>
  </si>
  <si>
    <t>73
(High)</t>
  </si>
  <si>
    <t>Luis Villegas / Daniel Roca</t>
  </si>
  <si>
    <t>Operaciones</t>
  </si>
  <si>
    <t>Juan Ibazeta</t>
  </si>
  <si>
    <t>Fire involving Belt Conveyor CV03</t>
  </si>
  <si>
    <t>67
(High)</t>
  </si>
  <si>
    <t>Luis Villegas / Daniel Roca</t>
  </si>
  <si>
    <t>Operaciones</t>
  </si>
  <si>
    <t>Juan Ibazeta/ Pedro Davila</t>
  </si>
  <si>
    <t>Fire in the Hydraulic System of the Filter Presses</t>
  </si>
  <si>
    <t>67
(High)</t>
  </si>
  <si>
    <t>Luis Villegas / Daniel Roca</t>
  </si>
  <si>
    <t>Operaciones</t>
  </si>
  <si>
    <t>Juan Ibazeta /Pedro Davila</t>
  </si>
  <si>
    <t>Fire in SAG  Ball Mill Lube Oil Room</t>
  </si>
  <si>
    <t>73
(High)</t>
  </si>
  <si>
    <t>Luis Villegas / Daniel Roca</t>
  </si>
  <si>
    <t>Operaciones</t>
  </si>
  <si>
    <t>Juan Ibazeta /Pedro Davila</t>
  </si>
  <si>
    <t>TSF Failure</t>
  </si>
  <si>
    <t>68
(High)</t>
  </si>
  <si>
    <t>Luis Villegas / Daniel Roca</t>
  </si>
  <si>
    <t>Operaciones</t>
  </si>
  <si>
    <t>Edwin Zegarra/ Jorge Dueñas</t>
  </si>
  <si>
    <t>Large Earthquake</t>
  </si>
  <si>
    <t>67
(High)</t>
  </si>
  <si>
    <t>Luis Villegas / Daniel Roca</t>
  </si>
  <si>
    <t>Operaciones</t>
  </si>
  <si>
    <t>Jorge Dueñas/ Rafael Guerrero</t>
  </si>
  <si>
    <t>Slope Failure in the Open Pit</t>
  </si>
  <si>
    <t>67
(High)</t>
  </si>
  <si>
    <t>Luis Villegas / Daniel Roca</t>
  </si>
  <si>
    <t>Operaciones</t>
  </si>
  <si>
    <t>Jorge Dueñas/ Rafael Guerrero</t>
  </si>
  <si>
    <t>Incident during personnel transport</t>
  </si>
  <si>
    <t>67
(High)</t>
  </si>
  <si>
    <t>Fabio Escobar</t>
  </si>
  <si>
    <t>RRHH</t>
  </si>
  <si>
    <t>Waldemar Garcia/ Alvaro Flores</t>
  </si>
  <si>
    <t>Failure of main structures in the process plant</t>
  </si>
  <si>
    <t>66
(High)</t>
  </si>
  <si>
    <t>Luis Villegas / Daniel Roca</t>
  </si>
  <si>
    <t>Operaciones</t>
  </si>
  <si>
    <t>Planned Q2 - 2022</t>
  </si>
  <si>
    <t>Diego Torres</t>
  </si>
  <si>
    <t xml:space="preserve">Falla de un componente o equipo crítico de la operación </t>
  </si>
  <si>
    <t>66
(High)</t>
  </si>
  <si>
    <t>Luis Villegas / Daniel Roca</t>
  </si>
  <si>
    <t>Operaciones</t>
  </si>
  <si>
    <t>Planned Q2 - 2023</t>
  </si>
  <si>
    <t>Diego Torres</t>
  </si>
  <si>
    <t>Nro.</t>
  </si>
  <si>
    <t>MFL – Pérdidas máximas previsibles</t>
  </si>
  <si>
    <t>Consecuencias</t>
  </si>
  <si>
    <t>Evaluación de riesgos actuales</t>
  </si>
  <si>
    <t>Controles propuestos</t>
  </si>
  <si>
    <t>Dueño</t>
  </si>
  <si>
    <t>Porcentaje</t>
  </si>
  <si>
    <t>Controles preventivos</t>
  </si>
  <si>
    <t>Controles de mitigación</t>
  </si>
  <si>
    <t>Gravedad</t>
  </si>
  <si>
    <t>Probabilidad</t>
  </si>
  <si>
    <t>Riesgo actual</t>
  </si>
  <si>
    <t>Controles preventivos</t>
  </si>
  <si>
    <t>Controles de mitigación</t>
  </si>
  <si>
    <t>Incendio en la sala de tableros de distribución de la subestación principal</t>
  </si>
  <si>
    <t>* Pérdida del sistema de la subestación
* Pérdida de proceso</t>
  </si>
  <si>
    <t>Luis Villegas/ Daniel Roca</t>
  </si>
  <si>
    <t>De los controles propuestos, se implementaron los siguientes:
1.- Se realizaron pruebas eléctricas durante la ejecución del proyecto.
2.- Se instaló el sistema de protección interna contra sobretensiones.
3.- Se estableció el Plan de Contingencia Operativa.
4.- Se cuenta con un sistema de extinción de incendios que utiliza extintores de CO2.</t>
  </si>
  <si>
    <t>Incendio en la sala de aceite lubricante del molino de bolas SAG</t>
  </si>
  <si>
    <t xml:space="preserve">73
</t>
  </si>
  <si>
    <t>Equipo con cubierta ignífuga (mantas, toldos)</t>
  </si>
  <si>
    <t>Luis Villegas/ Daniel Roca</t>
  </si>
  <si>
    <t>De los controles propuestos, se implementaron los siguientes:
1.- Solo se utiliza el equipo con cubierta ignífuga cuando se ejecuta el trabajo.
2.- Se estableció el Plan de Contingencia Operativa.
3.- Se dispone de un sistema de extinción por agua más espuma automática.</t>
  </si>
  <si>
    <t>Falla del depósito de relaves (TSF)</t>
  </si>
  <si>
    <t>* Colapso del TSF / impacto ambiental
* Inundación de la población aguas abajo</t>
  </si>
  <si>
    <t>Construcción del vertedero</t>
  </si>
  <si>
    <t>* Plan de Contención (actividades orientadas a contener el evento)</t>
  </si>
  <si>
    <t>Luis Villegas/ Daniel Roca</t>
  </si>
  <si>
    <t>De los controles propuestos, se implementaron los siguientes:
1.- Se dispone de un Estudio de Vulnerabilidad de las Cuencas.
2.- Se dispone de un Plan de Contención (actividades orientadas a contener el evento).</t>
  </si>
  <si>
    <t>Incendio que afectó a la faja transportadora CV03</t>
  </si>
  <si>
    <t>* Pérdida del sistema CV03 (USD 600.000)
* Pérdida de 03-07 días de producción (USD 3.386.364 - USD 8.601.516)</t>
  </si>
  <si>
    <t xml:space="preserve">67
</t>
  </si>
  <si>
    <t>Luis Villegas/ Daniel Roca</t>
  </si>
  <si>
    <t>De los controles propuestos, se implementaron los siguientes:
1.- Solo se utiliza el equipo con cubierta ignífuga cuando se está ejecutando un trabajo.
2.- Se cuenta con un Plan de Contingencia Operativa.
3.- Se cuenta con un sistema de extinción de incendios por inundación con aspersores manuales.</t>
  </si>
  <si>
    <t>Incendio en el sistema hidráulico de los filtros prensa</t>
  </si>
  <si>
    <t>* Pérdida del sistema de filtros prensa (USD 1,2M)
* Pérdida de 07-08 días
de producción (USD 8.601.516 -USD 9.830.304)</t>
  </si>
  <si>
    <t xml:space="preserve">67
</t>
  </si>
  <si>
    <t>Luis Villegas/ Daniel Roca</t>
  </si>
  <si>
    <t>Terremoto de gran magnitud</t>
  </si>
  <si>
    <t>Luis Villegas/ Daniel Roca</t>
  </si>
  <si>
    <t>Falla de talud en el tajo abierto</t>
  </si>
  <si>
    <t xml:space="preserve">71
</t>
  </si>
  <si>
    <t>Luis Villegas/ Daniel Roca</t>
  </si>
  <si>
    <t>Incidente durante el transporte de personal</t>
  </si>
  <si>
    <t xml:space="preserve">67
</t>
  </si>
  <si>
    <t>* Plan de respuesta ante emergencias</t>
  </si>
  <si>
    <t>Luis Villegas/ Daniel Roca</t>
  </si>
  <si>
    <t>Falla de las estructuras principales en la planta de procesos</t>
  </si>
  <si>
    <t xml:space="preserve">66
</t>
  </si>
  <si>
    <t>Luis Villegas/ Daniel Roca</t>
  </si>
  <si>
    <t xml:space="preserve">66
</t>
  </si>
  <si>
    <t xml:space="preserve">Derrame de combustible
 como resultado de un incidente vehicular </t>
  </si>
  <si>
    <t>N°</t>
  </si>
  <si>
    <t>Actividad</t>
  </si>
  <si>
    <t>Abril</t>
  </si>
  <si>
    <t>Mayo</t>
  </si>
  <si>
    <t>Junio</t>
  </si>
  <si>
    <t>Julio</t>
  </si>
  <si>
    <t>1°</t>
  </si>
  <si>
    <t>2°</t>
  </si>
  <si>
    <t>3°</t>
  </si>
  <si>
    <t>4°</t>
  </si>
  <si>
    <t>1°</t>
  </si>
  <si>
    <t>2°</t>
  </si>
  <si>
    <t>3°</t>
  </si>
  <si>
    <t>4°</t>
  </si>
  <si>
    <t>1°</t>
  </si>
  <si>
    <t>2°</t>
  </si>
  <si>
    <t>3°</t>
  </si>
  <si>
    <t>4°</t>
  </si>
  <si>
    <t>1°</t>
  </si>
  <si>
    <t>2°</t>
  </si>
  <si>
    <t>3°</t>
  </si>
  <si>
    <t>4°</t>
  </si>
  <si>
    <t>Validación del Top Ten riesgos catastroficos de Gold Fields Perú (Incluyendo evaluación del riesgo y dueños de riesgo)</t>
  </si>
  <si>
    <t>Reevaluación de Bowties y selección de controles críticos</t>
  </si>
  <si>
    <t>Establecimiento de criterios de desempeño de controles críticos</t>
  </si>
  <si>
    <t>Preparación del Reporte trimestral de desempeño de controles criticos por cada riesgo catastroficos</t>
  </si>
  <si>
    <t>Presentación del reporte trimestral al Grupo de Riesgo Corporativo</t>
  </si>
  <si>
    <t>No</t>
  </si>
  <si>
    <t>MFL’s – Maximum Foreseeable Losses</t>
  </si>
  <si>
    <t>Current risk assessment</t>
  </si>
  <si>
    <t>Owner</t>
  </si>
  <si>
    <t>Area</t>
  </si>
  <si>
    <t>Bowtie updated</t>
  </si>
  <si>
    <t>Severity</t>
  </si>
  <si>
    <t>Probability</t>
  </si>
  <si>
    <t>Current risk</t>
  </si>
  <si>
    <t>Fire in the Main Substation Switchgear Room</t>
  </si>
  <si>
    <t>73
(High)</t>
  </si>
  <si>
    <t>Luis Villegas/Daniel Roca</t>
  </si>
  <si>
    <t>Operaciones</t>
  </si>
  <si>
    <t>Fire involving Belt Conveyor CV03</t>
  </si>
  <si>
    <t>67
(High)</t>
  </si>
  <si>
    <t>Luis Villegas/Daniel Roca</t>
  </si>
  <si>
    <t>Operaciones</t>
  </si>
  <si>
    <t>Fire in the Hydraulic System of the Filter Presses</t>
  </si>
  <si>
    <t>67
(High)</t>
  </si>
  <si>
    <t>Luis Villegas/Daniel Roca</t>
  </si>
  <si>
    <t>Operaciones</t>
  </si>
  <si>
    <t>Fire in SAG  Ball Mill Lube Oil Room</t>
  </si>
  <si>
    <t>73
(High)</t>
  </si>
  <si>
    <t>Luis Villegas/Daniel Roca</t>
  </si>
  <si>
    <t>Operaciones</t>
  </si>
  <si>
    <t>TSF Failure</t>
  </si>
  <si>
    <t>68
(High)</t>
  </si>
  <si>
    <t>Luis Villegas/Daniel Roca</t>
  </si>
  <si>
    <t>Operaciones</t>
  </si>
  <si>
    <t>Large Earthquake</t>
  </si>
  <si>
    <t>67
(High)</t>
  </si>
  <si>
    <t>Luis Villegas/Daniel Roca</t>
  </si>
  <si>
    <t>Operaciones</t>
  </si>
  <si>
    <t>Slope Failure in the Open Pit</t>
  </si>
  <si>
    <t>67
(High)</t>
  </si>
  <si>
    <t>Luis Villegas/Daniel Roca</t>
  </si>
  <si>
    <t>Operaciones</t>
  </si>
  <si>
    <t>Fire involving Ship Loader</t>
  </si>
  <si>
    <t>66
(High)</t>
  </si>
  <si>
    <t>Luis Villegas/Daniel Roca</t>
  </si>
  <si>
    <t>Operaciones</t>
  </si>
  <si>
    <t>Incident during personnel transport</t>
  </si>
  <si>
    <t>67
(High)</t>
  </si>
  <si>
    <t>Fabio Escobar</t>
  </si>
  <si>
    <t>RRHH</t>
  </si>
  <si>
    <t>Premature detonation of a blasting project</t>
  </si>
  <si>
    <t>66
(High)</t>
  </si>
  <si>
    <t>Luis Villegas/Daniel Roca</t>
  </si>
  <si>
    <t>Operaciones</t>
  </si>
  <si>
    <t>Planned Q2 - 2022</t>
  </si>
  <si>
    <t>Failure of main structures in the process plant</t>
  </si>
  <si>
    <t>66
(High)</t>
  </si>
  <si>
    <t>Luis Villegas/Daniel Roca</t>
  </si>
  <si>
    <t>Operaciones</t>
  </si>
  <si>
    <t>Planned Q2 - 2022</t>
  </si>
  <si>
    <t>Risk Description</t>
  </si>
  <si>
    <t>Risk Mitigating Action</t>
  </si>
  <si>
    <t>Rating</t>
  </si>
  <si>
    <t>P</t>
  </si>
  <si>
    <t>S</t>
  </si>
  <si>
    <t>Social conflicts/blockades - Conga crisis</t>
  </si>
  <si>
    <t>- Comply with commitments
- Anticipate potential Conga conflicts / Contingency plan
- Monitor key stakeholders and clear communications with stakeholders</t>
  </si>
  <si>
    <t>La Hierba Land Acquisition - potential restriction to build LVUs</t>
  </si>
  <si>
    <t>- Acquire posesion land and houses in the area
- Monitor potential seepage</t>
  </si>
  <si>
    <t>Appropiate Waste Storaging areas</t>
  </si>
  <si>
    <t>-Identify appropiate land for waste storage purpose.
-Acquire and prepare placement areas.</t>
  </si>
  <si>
    <t>Increase in regulatory scrutiny/ EIA</t>
  </si>
  <si>
    <t>- Constant monitoring and strict compliance with regulations
- Follow up and dispute sanctioning processes with regulator</t>
  </si>
  <si>
    <t>SMCG Union - labour conflicts</t>
  </si>
  <si>
    <t>-SMCG to negotiate with forming Union. GF will Follow up &amp; support close.</t>
  </si>
  <si>
    <t>Restriction to raise tailings above the Tomas Spring level</t>
  </si>
  <si>
    <t>- Tomas reservoir / social license with Manuel Vasquez Association
- VIRA VIRA reservoir &amp; Develop Wing Dam</t>
  </si>
  <si>
    <t xml:space="preserve">Government instability </t>
  </si>
  <si>
    <t>-Lobby / Dialogue with authorities
-Active participation at SNMPE and Chambers of Commerce</t>
  </si>
  <si>
    <t>Talent Retention</t>
  </si>
  <si>
    <t>- Implement robust talent management and retention programs</t>
  </si>
  <si>
    <t>Labor legislation / Loss of outsourcing</t>
  </si>
  <si>
    <t xml:space="preserve">- Monitor changes in labor legislation
- Dialogue and strong lobby with Central government </t>
  </si>
  <si>
    <t>Erosion of Free Cash Flow (price/cost variability)</t>
  </si>
  <si>
    <t>- Ensure delivery of Production Plan
- Strict cost containment plan
- Closely monitor capital projects</t>
  </si>
  <si>
    <t>CERRO CORONA</t>
  </si>
  <si>
    <t>ASSESSMENT: CERRO CORONA Q3 2021 OPERATIONAL RISK REGISTER</t>
  </si>
  <si>
    <t>No</t>
  </si>
  <si>
    <t>Risk Description</t>
  </si>
  <si>
    <t>Risk Mitigating Action</t>
  </si>
  <si>
    <t>RR</t>
  </si>
  <si>
    <t>P</t>
  </si>
  <si>
    <t>S</t>
  </si>
  <si>
    <t>Responsible</t>
  </si>
  <si>
    <t>Probability</t>
  </si>
  <si>
    <t>6,7,8</t>
  </si>
  <si>
    <t>Severity</t>
  </si>
  <si>
    <t>P</t>
  </si>
  <si>
    <t>S</t>
  </si>
  <si>
    <t>No</t>
  </si>
  <si>
    <t>Risk Description</t>
  </si>
  <si>
    <t>Risk Mitigating Action</t>
  </si>
  <si>
    <t>Rating</t>
  </si>
  <si>
    <t>P</t>
  </si>
  <si>
    <t>S</t>
  </si>
  <si>
    <t>SEVERITY</t>
  </si>
  <si>
    <t>Interference in the mining activities blasting  - Land Regularization    ( Tingo , Pilancones, Hualgayoc )</t>
  </si>
  <si>
    <t xml:space="preserve">Close dialogue with stakeholders ( through shared value policies )                                                                                 Anticipate potential conflicts / Contingency plan                                    Close of agreements with stakeholders </t>
  </si>
  <si>
    <t>Henry Rojas / Oswald Ticlla</t>
  </si>
  <si>
    <t xml:space="preserve">Delay in EIA 9 approval due to socio political context in Peru &amp; Cajamarca
</t>
  </si>
  <si>
    <t xml:space="preserve">* Continuos engagement with regulators that will evaluate EIA 9 
* Development and application of social and communication strategy with key stakeholders.
* Stakeholders monitoring. </t>
  </si>
  <si>
    <t>Edwin Zegarra</t>
  </si>
  <si>
    <t>PROBABILITY</t>
  </si>
  <si>
    <t>Critical equipment failure at Cerro Corona plant  (CV003, SAG, BM, FP, Espesadores, CV010, CV011) and don’t reparair due to Emergency Status in Peru</t>
  </si>
  <si>
    <t>Structural audit of critical equipment
Keep stock of critical spare parts in Cerro Corona.
Compliance with the preventive maintenance program.</t>
  </si>
  <si>
    <t>Pedro Davila / Juan Ibazeta</t>
  </si>
  <si>
    <t>Low recovery of clays for the construction of blankets and waste rock deposits (Arpón and Ana) by 2021</t>
  </si>
  <si>
    <t>Work with the Technical Services area on the pit clay recovery plan. Evaluate another alternative for the shingles lining.</t>
  </si>
  <si>
    <t>Jorge de la Flor</t>
  </si>
  <si>
    <t>Delay in  Ore mined due to weather &amp; Geotechnical conditions in the mine.</t>
  </si>
  <si>
    <t xml:space="preserve">Coordinate with MUR to ensure the necessary personel in the operation.                                                                                                       Execution of the recovery plan                                                                  Complete Dewatering plan                                                               </t>
  </si>
  <si>
    <t xml:space="preserve">Rafael Guerrero </t>
  </si>
  <si>
    <t xml:space="preserve">Non-compliance with environmental and operative commitments/obligations  from EIA and other environmental permits. </t>
  </si>
  <si>
    <t>* Identification of all commitments derived from EIA and other environmental/operative permits.
* Trainning/diffusion of commitments to operative areas 
* Follow up on the compliance with the commitments.</t>
  </si>
  <si>
    <t>edwin zegarra</t>
  </si>
  <si>
    <t>Delay in waste rock mining due to no personnel at the mine for COVID 19</t>
  </si>
  <si>
    <t>Coordinate with MUR to ensure the necessary personel in the operation and modify the Forecast production and areas.</t>
  </si>
  <si>
    <t>Rafael Guerrero</t>
  </si>
  <si>
    <t>Stoppage of operations by MUR ( Union Negotation )</t>
  </si>
  <si>
    <t>Keep frecuently meetings with MUR                                                   Action plan with MUR to minimize effect</t>
  </si>
  <si>
    <t>Rafael Guerrero</t>
  </si>
  <si>
    <t>Lack of human resources for the operation due to traffic restrictions established by the government to control the coronavirus or positive case in Cerro Corona.</t>
  </si>
  <si>
    <t>Strict protocols before enter to operation
Abide by quarantine (social isolation) in Cerro Corona.
Control of health status of employees (demobilize sick employees)</t>
  </si>
  <si>
    <t>Fabio Escobar</t>
  </si>
  <si>
    <t>Aggression to personnel by external people when doing social  monitoring or inspections</t>
  </si>
  <si>
    <t>* Company of members of the Community Relations team.
* Ask for permission before entering a land outside Gold Fields property.
* Coordination with the Security team.
* Avoid field work when there is any kind of social tension.</t>
  </si>
  <si>
    <t>Jorge Figueroa</t>
  </si>
  <si>
    <t>Usurpaciones dentro del radio de voladuras de predio de Gold Fields por parte de la familia Medina.</t>
  </si>
  <si>
    <t>Defensas posesorias coordinadas con el área de seguridad con la finalidad de mitigar y controlar el riesgo de usurpaciones, actos de posesión efectivos; en conjunto con denuncias penales, demandas civiles e información a las autoridades civiles locales y de ámbito nacional de actos de criminalidad realizados por la familia Medina.</t>
  </si>
  <si>
    <t>Oswald Ticlla</t>
  </si>
  <si>
    <t>Incumplimiento de la cantidad de mineral procesado en la planta concentradora</t>
  </si>
  <si>
    <t>- Reunión diaria de seguimiento al programa de minado                                                        - Participación en la Reunión del plan semanal de minado                                                                                 - Control de la cantidad de mineral procesado por dia.</t>
  </si>
  <si>
    <t>Gerente de Operaciones</t>
  </si>
  <si>
    <t>Incumplimiento de producción de finos de Oro y Cobre anual (recuperaciones &amp; leyes).</t>
  </si>
  <si>
    <t>Asegurar el cumplimiento del plan de producción en coordinación con Mina &amp; Planeamiento. 
Implementación de mejoras en la planta de procesos orientados a la recuperación.
Se continuará con la prueba industrial con colectores alternativos. Aun en proceso de investigacion para materiales de alta variabilidad.
Proyecto para reemplazo de las 2 chancadoras Sizer de manera de procesar mineral de mayor dureza. Instalación el Q3 2021.
Proyecto de optimización para asegurar el tonelaje alimentado a planta.</t>
  </si>
  <si>
    <t>Gerente de Operaciones</t>
  </si>
  <si>
    <t>Falla de equipos críticos en planta Cerro Corona (Lokotracks, CV003, SAG, BM, FP, Espesadores, CV010, CV011) and don’t support for experts due to COVI19</t>
  </si>
  <si>
    <t xml:space="preserve">Auditoría estructural de los equipos críticos. En Ejecución.
Mantener stock de repuestos críticos en Cerro Corona. Permanente.
Cumplimiento del programa de mantenimiento preventivo. En ejecución.
Inicio de proyecto de cambio de Abon Ziser </t>
  </si>
  <si>
    <t>Pedro Davila / Juan Ibazeta</t>
  </si>
  <si>
    <t xml:space="preserve">Falla de sub estación eléctrica 623 </t>
  </si>
  <si>
    <t>Mantener stock de repuestos críticos en Cerro Corona.
Cumplimiento del programa de mantenimiento preventivo.
Incluido dentro del programa de controles críticos operacionales con metodología Bow Tie</t>
  </si>
  <si>
    <t>Juan Ibazeta</t>
  </si>
  <si>
    <t>Paradas intempestivas de planta por error humano</t>
  </si>
  <si>
    <t>Reforzar los roles y responsabilidades del personal. Ejecutado.
Reubicación de botoneras de paradas de emergencia y colocación de cobertor. Implementado.</t>
  </si>
  <si>
    <t>Gerente de Operaciones</t>
  </si>
  <si>
    <t>Accidentes personales</t>
  </si>
  <si>
    <t>Cumplir programa anual de seguridad, salud y medio ambiente.
Liderazgo visible de la supervisión en nuestras actividades.
Permanente interacción con nuestros contratistas.
Participación activa en las campañas de SSO.
Participación en programa de Liderazgo con Coraje y Controles criticos.</t>
  </si>
  <si>
    <t>Gerente de Operaciones</t>
  </si>
  <si>
    <t>Falla en la operación de las plantas de tratamiento de aguas residuales</t>
  </si>
  <si>
    <t>Mantener stock de repuestos críticos en Cerro Corona.
Cumplimiento del programa de mantenimiento preventivo. 
Se viene trabajando en proyectos de monitoreo en línea y posible automatización de la operación de las plantas de agua, salvo la PLT3 que está en proceso de reubicación. En ejecución.</t>
  </si>
  <si>
    <t>Pedro Davila / Juan Ibazeta</t>
  </si>
  <si>
    <t>Incumplimiento de entrega de concentrado para embarque (por producción, cierre de vías, conflictos sociales, clima)</t>
  </si>
  <si>
    <t xml:space="preserve">Renegociación de entrega de lotes de concentrado. 
Mantener stock mínimo de concentrado en el Domo de Cerro Corona.
Coordinación con Mina y Planeamiento.
Asegurar recuperaciones y calidad del concentrado.
Coordinar con el área comercial que los embarques se programen fuera de cierre de mes.
</t>
  </si>
  <si>
    <t>Gerente de Operaciones</t>
  </si>
  <si>
    <t>Hallazgos de NC en auditorías internas y externas</t>
  </si>
  <si>
    <t>Asegurar durante el liderazgo visible la revisión de los documentos SSYMA de las tareas involucradas.</t>
  </si>
  <si>
    <t>Gerente de Operaciones</t>
  </si>
  <si>
    <t>Espacio de almacenamiento limitado para concentrado en Cerro Corona</t>
  </si>
  <si>
    <t>Disponibilidad de areas identificadas para almacenamiento temporal en caso de contingencias (Piso de espesador concentrado, area de flotación y taller de Manttenimiento) Coliseo bajo techo.
Mantener stock mínimo de concentrado en el Domo de CC.</t>
  </si>
  <si>
    <t>Gerente de Operaciones</t>
  </si>
  <si>
    <t>Water discharge from TSF, Mecheros WSF, LVUs, scale, fuel station, truck shop and pit dewatering pumping pond (PCB) due to overtopping in case of extreme rainfall events</t>
  </si>
  <si>
    <t>*Updating of TSF operation manual.
* Bathymetries at TSF.
* TARP for TSF
* Obtaining water discharge authorization for the LVUs in case of extreme rainfall.
* Automatization of pumping systems at water collection ponds.
* Training of field personnel regarding operative procedures.
* Elaboration of procedure for cleaning of the ponds. 
* Evaluate implementation of secondary containment system for the truck shop pond.
* Installation of pipe from the pond of the scale to the aggregate crusher area.
* Evaluation of the LVU ponds capacity and pumping system capacity
* Frequent field supervision and EOR engagement for TSF</t>
  </si>
  <si>
    <t>edwin zegarra</t>
  </si>
  <si>
    <t>Sanction for impacts on water quality of SP7 / SP 11 springs</t>
  </si>
  <si>
    <t>* Evaluation of hydrogeological relation between the area of Las Gordas and the springs.
* Water quality and flow monitoring of the springs. 
* Sealing of karst.
* Removal of oxide from oxide stockpiles N° 2.
* Lining of oxide stock pile N°2 area after oxides removal and prior to waste rock placement.
* Sealing of access roads in the concentrator plant.
* Maintenance of liner in the concentrator plant water pool.
* Sealing of the equipment scale area.
* Frequent field supervision
* Treatment of water of the springs</t>
  </si>
  <si>
    <t>edwin zegarra</t>
  </si>
  <si>
    <t>Spill of water in pipes LVU – TSF, Mecheros – TSF, Pit – TSF.</t>
  </si>
  <si>
    <t>* Automatization and enhancement of pumping systems.
* Trainning of field personnel regarding operative procedures.
* Evaluate implementation of secondary containment system.
* Frequent field supervision</t>
  </si>
  <si>
    <t>edwin zegarra</t>
  </si>
  <si>
    <t>High mine closure cost due to in-perpetuity water treatment.</t>
  </si>
  <si>
    <t xml:space="preserve">* Evaluation of engineering alternatives to reduce closure cost and the risk of long-term liability (e.g. pilot testing of tecnosoles at Cerro Corona).
* Pre feasibility study for mine closure including hidrogeological studies and modelling. </t>
  </si>
  <si>
    <t>edwin zegarra</t>
  </si>
  <si>
    <t>Fire on fuel station</t>
  </si>
  <si>
    <t>* Evaluate the implementation of a fire control system.</t>
  </si>
  <si>
    <t>edwin zegarra</t>
  </si>
  <si>
    <t>Aggression to personnel by external people when doing environmental monitoring or inspections</t>
  </si>
  <si>
    <t>* Company of members of the Community Relations team.
* Ask for permission before entering a land outside Gold Fields property.
* Coordination with the Security team.
* Avoid field work when there is any kind of social tension.</t>
  </si>
  <si>
    <t>edwin zegarra</t>
  </si>
  <si>
    <t>Environmental incidents during transport of matpel from/to Cerro Corona and from the warehouse of Salaverry to the port</t>
  </si>
  <si>
    <t>* Speed control.
* Vehicle maintenance.
* Training of drivers in defensive driving and emergency response.
* Supervision of transporting on route.
* Truck company of the convoy during transport.
* Remote monitoring of trucks with satellite</t>
  </si>
  <si>
    <t>edwin zegarra</t>
  </si>
  <si>
    <t>Fugitive dust emission, spill of concentrate from shiploader and trucks during concentrate shipping in Salaverry</t>
  </si>
  <si>
    <t>* Frequent field supervision.
* Maintenance of shiploader.</t>
  </si>
  <si>
    <t>edwin zegarra</t>
  </si>
  <si>
    <t>Low recovery of clays for the construction of blankets and waste rock deposits (Arpón and Ana) by 2021</t>
  </si>
  <si>
    <t>Work with the Technical Services area to increase clay recovery from the pit. Use GCL in replacement of clay for shingles.</t>
  </si>
  <si>
    <t>Jorge De la Flor</t>
  </si>
  <si>
    <t>Failure of the top soil N°2 deposit due to use in the rainy season</t>
  </si>
  <si>
    <t>Constant monitoring of groundwater levels and topsoil deposit movements, keep pumping to reduce the groundwater level.</t>
  </si>
  <si>
    <t>Jorge De la Flor</t>
  </si>
  <si>
    <t>Potential third wave of Covid_19 that impacts the supply of labor required for construction peaks.</t>
  </si>
  <si>
    <t>Assure  of 10% of contingency people to cover the requirements.
Continue with our helth sensibilation with the people</t>
  </si>
  <si>
    <t>Jorge De la Flor</t>
  </si>
  <si>
    <t xml:space="preserve">Insufficient capacity to cover the need for camps and dining rooms
</t>
  </si>
  <si>
    <t xml:space="preserve">Project the work force for 2021 and review the current capacity _ February 2021. Use of external camps/hotels_ In progress. </t>
  </si>
  <si>
    <t>Fabio Escobar</t>
  </si>
  <si>
    <t>Stock de material roto minable por debajo del 50%.</t>
  </si>
  <si>
    <t>Coordinación con Planeamiento para que la secuencia de minado permita generar áreas libres de perforación y voladura. Además, mantener una flexibilidad al plan a fin de poder generar áreas adicionales que brinden una apertura a las fases de minado y evitar la práctica de minar banco sobre banco.</t>
  </si>
  <si>
    <t>Rafael Guerrero</t>
  </si>
  <si>
    <t>Demora en la recuperación y habilitación de minado en la fase 04 por impacto de vibraciones producidas por la voladura.</t>
  </si>
  <si>
    <t>Coordinación y establecimiento del Team de Cuidado de taludes con el área de Geotecnica, Geología y Planeamiento, esto permitía que enfoquemos esfuerzos en el wall control blasting.</t>
  </si>
  <si>
    <t>Rafael Guerrero</t>
  </si>
  <si>
    <t>Incumplimiento del forecast de producción Q3.</t>
  </si>
  <si>
    <t>Se ha coordinado con el contratista MUR WY contar con al menos 50 operadores de equipos de acarreo por turno para cada guardia, asimismo asegurar el número de personal adecuado para cada actividad crucial de la operación. Además, se ha solicitado mantener una disponibilidad mecánica por encima del 90% para equipos de acarre así se asegure al menos 53 equipos de acarreo disponibles de manera efectiva, así como los 5 frentes con excavadoras principales para el adecuado minado continuo soportado por las 7 excavadoras presentes en Cerro Corona.</t>
  </si>
  <si>
    <t>Rafael Guerrero</t>
  </si>
  <si>
    <t>Paralización de la operación originados por personal del principal contratista de mina (MUR WY).</t>
  </si>
  <si>
    <t>Generar un diálogo permanente para poder levantar las incidencias y ser abordadas a tiempo antes que estas desencadenen una huelga o paralización de las labores en Cerro Corona. De manera semanal se mantienen las reuniones de carácter administrativo con los líderes de MUR WY para poder identificar potenciales ocurrencias.</t>
  </si>
  <si>
    <t>Rafael Guerrero</t>
  </si>
  <si>
    <t>Aumento inalcanzable en la meta de producción diaria por los impactos de recursos operativos en Mina.</t>
  </si>
  <si>
    <t>Coordinación efectiva con los líderes del principal contratista de mina para mantener la cantidad de operadores por turno de manera estable. Asimismo, generar un plan de actualización de recursos (volquetes y excavadoras) que faciliten la disponibilidad de estos equipos a nivel de repuestos, de esa forma se evitará una falencia en equipos requeridos.
Por otro lado, el contratista (MUR WY) deberá gestionar cambios de guardia efectivos en los cuales analice el número de trabajadores que se presentarán y contar con un back up de manera constante ante cualquier eventualidad.</t>
  </si>
  <si>
    <t>Rafael Guerrero</t>
  </si>
  <si>
    <t>Infección masiva por Covid</t>
  </si>
  <si>
    <t>Protocolos sanitarios, trabajo en Celulas. Modulos de Asilamiento</t>
  </si>
  <si>
    <t>Fabio Escobar</t>
  </si>
  <si>
    <t>Peligro de Incendios en Comedores y Campamentos</t>
  </si>
  <si>
    <t>- Programa de Inspecciones a equipos contraincendios .                                                        - Programa de mantenimiento de instalaciones                                                                                 - Revisión de Programa Capacitaciones de personal</t>
  </si>
  <si>
    <t>Fabio Escobar</t>
  </si>
  <si>
    <t>Intoxicación con Productos Químicos en Hotelería y Comedores</t>
  </si>
  <si>
    <t>Rotulación de Envases, HMIS y Capacitaciones, Reportes Oportunos, Stocks de Antidotos.</t>
  </si>
  <si>
    <t>Fabio Escobar</t>
  </si>
  <si>
    <t>Posibilidad de paralización x huelga sindical</t>
  </si>
  <si>
    <t>Acercamiento permanente con el sindicato. Buscar puntos convergentes de negociacion con el sindicato</t>
  </si>
  <si>
    <t>Fabio Escobar</t>
  </si>
  <si>
    <t xml:space="preserve">Accidente Transporte de Personal </t>
  </si>
  <si>
    <t>Supervision y Gestion de Controles. Controlar Fatiga, Velocidad, Mantenimiento y Selección de Choferes.</t>
  </si>
  <si>
    <t>Fabio Escobar</t>
  </si>
  <si>
    <t>Inopertividad de la cocina</t>
  </si>
  <si>
    <t>Planes de Mantenimiento y Equipos, Programa de reposicion de equipos de acuerdo a vida util.</t>
  </si>
  <si>
    <t>Fabio Escobar</t>
  </si>
  <si>
    <t>Interrupcion de Servicios Generales por eventos Naturales</t>
  </si>
  <si>
    <t>Plan de contingencia - Campamentos temporales, Alimentacion Pre cocida - Buscar locaciones temporales en Huayagoc y Cajamarca.</t>
  </si>
  <si>
    <t>Fabio Escobar</t>
  </si>
  <si>
    <t>Riesgo de Intoxicación masiva x alimentos</t>
  </si>
  <si>
    <t>Controles microbiologicos - Certificacion HACCP - Auditorias Inopinadas</t>
  </si>
  <si>
    <t>Fabio Escobar</t>
  </si>
  <si>
    <t>Riesgo de cambio de guardia por bloqueo de vías.</t>
  </si>
  <si>
    <t>Analizar rutas alternas - Puentes aereos - rooster de contingencias.</t>
  </si>
  <si>
    <t>Fabio Escobar</t>
  </si>
  <si>
    <t>Limitaciones para evacuación de heridos de graves.</t>
  </si>
  <si>
    <t>Alianzas con Aerolineas y empresas de ambulancias aereas, rutas de evacuacion terrestres. Identificar nosocomios de resolucion compleja en Cajamarca y provincias vecinas.</t>
  </si>
  <si>
    <t>Fabio Escobar</t>
  </si>
  <si>
    <t>Commodity prices related to cost (Diesel, Fe, etc)</t>
  </si>
  <si>
    <t>- Strict cost containment
- Efficiency plan implemented for cost reduction to off set the impact
- Optimize consumption (TPX additive for Diesel consumption)</t>
  </si>
  <si>
    <t>Rafael caballero</t>
  </si>
  <si>
    <t xml:space="preserve">Usurpación de la posesión en la zona de Pozos Ricos por parte de la familia Medina. </t>
  </si>
  <si>
    <t>* Monitoreo de informaciones locales. 
* Refuerzo de seguridad preventivo con personal Prosegur y PNP.
* Coordinación cercana con áreas de Relaciones Comunitarias y Legal.</t>
  </si>
  <si>
    <t>Jorge Figueroa</t>
  </si>
  <si>
    <t>Huelgas oportunistas por parte de la empresa MUR o CUMBRA para ejercer presión en busca de mayores beneficios.</t>
  </si>
  <si>
    <t>* Coordinaciones cercanas con personal Legal en las Operaciones.
* Monitoreo de informaciones abiertas. 
* Coordinaciones preventivas de actuación con la PNP asignada a las operaciones.</t>
  </si>
  <si>
    <t>Jorge Figueroa</t>
  </si>
  <si>
    <t>Manifestaciones locales reclamando supuesta contaminación ambiental contra GFLC.</t>
  </si>
  <si>
    <t>*Monitoreo informativo Local.
*Trabajo conjunto de las áreas de Relaciones Comunitarias, Comunicaciones y área Legal.
* Soporte de la Policía Nacional.</t>
  </si>
  <si>
    <t>Jorge Figueroa</t>
  </si>
  <si>
    <t>Impedimento de cambios de guardia debido a Bloqueos de la vias en Hualgayoc y Cajamarca.</t>
  </si>
  <si>
    <t>* Monitoreo de información abierta Local.
* Definición de medidas preventivas para evitar exposiciones.
* Revisión de planes de evacuación y rutas alternas.</t>
  </si>
  <si>
    <t>Jorge Figueroa</t>
  </si>
  <si>
    <t>Impedimento de transporte de concentrado a Salaverry debido aconstantes bloqueos por varios sectores (transportistas, gremios, CGTP, Sutep protestando contra el Gobierno)</t>
  </si>
  <si>
    <t>* Monitoreo de información sobre el estado de las vías.
* Definición de medidas preventivas para evitar exposiciones.
* Revisión de planes de evacuación y rutas alternas.</t>
  </si>
  <si>
    <t>Jorge Figueroa</t>
  </si>
  <si>
    <t xml:space="preserve">Incidentes durante labores operacionales con exposición a riesgos criticos </t>
  </si>
  <si>
    <t>* Gestión de riesgos Críticos.
* Implementación de VCCC y AECC.
* VFL y Cursos de Liderazgo con Coraje.</t>
  </si>
  <si>
    <t>Jorge Figueroa</t>
  </si>
  <si>
    <t xml:space="preserve">Robos y Asaltos con agresión al personal de servicio, para la sustracción de equipos de mayor cuantía </t>
  </si>
  <si>
    <t>* Programación de rondas combinadas Prosegur y PNP.
* Implementación de pulsores de pánico en zonas de mayor exposición.
* Asignación de personal en parejas en áreas desoladas.
* Reducir probabilidad de material expuesto en zonas de campamento.</t>
  </si>
  <si>
    <t>Jorge Figueroa</t>
  </si>
  <si>
    <t>Incidentes de incendio en zonas de campamento debido a mal uso de equipos por personal usuario.</t>
  </si>
  <si>
    <t xml:space="preserve">* Desarrollar campaña preventiva para evitar amagos de incendio en las habitaciones.
* Mantenimiento del sistema de alerta. 
* Difusión y reporte de incidentes.
</t>
  </si>
  <si>
    <t>Jorge Figueroa</t>
  </si>
  <si>
    <t xml:space="preserve">Incidentes vehiculares durante labores de respuesta a Emergencias </t>
  </si>
  <si>
    <t>* Actualización de la capacitación en manejo defensivo de los conductores de vehiculos de emergencias.
*  Programa efectivo de mantenimiento preventivo de equipos de respuesta a Emergencias.</t>
  </si>
  <si>
    <t>Jorge Figueroa</t>
  </si>
  <si>
    <t>Delay in Arpon WSF construction and its delivery to the mine . Delay in obtaining permits and construction due to Covid-19.</t>
  </si>
  <si>
    <t>Coordinate with the authorities so that they can proceed with the approved environmental permit and the operative one awaiting a response from them.</t>
  </si>
  <si>
    <t>Jorge de la Flor</t>
  </si>
  <si>
    <t>Incumplimiento de Usufructo mediante bloqueo de voladuras en el PIT por parte de la familia de Víctor Regalado</t>
  </si>
  <si>
    <t>Negociación de tierras y control social mediante oportunidad empresarial e intervención del área de seguridad y denuncias penales ante los bloqueos</t>
  </si>
  <si>
    <t>Oswald Ticlla</t>
  </si>
  <si>
    <t>Au &amp; Cu Prices volatility</t>
  </si>
  <si>
    <t xml:space="preserve">- Conservative Au &amp; Cu budget prices ($ 1,300/oz &amp; $ 2.5/lb)
- Sales volume distributed evenly through the year </t>
  </si>
  <si>
    <t>Rafael caballero</t>
  </si>
  <si>
    <t>Inflation &amp; Exchange rate</t>
  </si>
  <si>
    <t xml:space="preserve">- Sales in US$ dollars 
- 70% of expenses in US$ or index to US$ </t>
  </si>
  <si>
    <t>Rafael caballero</t>
  </si>
  <si>
    <t>Área</t>
  </si>
  <si>
    <r>
      <t xml:space="preserve">Análisis </t>
    </r>
    <r>
      <rPr>
        <b/>
        <i/>
        <sz val="11"/>
        <color theme="1"/>
        <rFont val="Arial"/>
        <family val="2"/>
      </rPr>
      <t xml:space="preserve">bow-tie </t>
    </r>
    <r>
      <rPr>
        <b/>
        <sz val="11"/>
        <color theme="1"/>
        <rFont val="Arial"/>
        <family val="2"/>
      </rPr>
      <t>actualizado</t>
    </r>
  </si>
  <si>
    <t>Recursos Humanos</t>
  </si>
  <si>
    <t>Causas de MFL</t>
  </si>
  <si>
    <t>De los controles propuestos, se implementaron los siguientes:
1.- El monitoreo geotécnico cuenta con los siguientes instrumentos: acelerógrafos y piezómetros, y se realizó el diseño de ingeniería de control para inestabilidad de taludes.2.- Contamos con un área técnica especializada, y garantizamos la competencia de nuestro personal de perforación, voladura y geotécnico.
3.- Se llevó a cabo el monitoreo hidrológico (pluviómetro).
4.- Se realizó el diseño de ingeniería de control para inestabilidad de taludes.</t>
  </si>
  <si>
    <t>De los controles propuestos, se implementaron los siguientes:
1.- La evaluación estructural estuvo a cargo de una empresa especializada. Para fines de 2022, se completó el refuerzo estructural de la Faja 03. Para 2023, se realizarán trabajos en el área de remolienda, los cuales se encuentran actualmente en proceso de licitación.
2. Garantizamos las competencias de nuestros operadores de equipos.
3.- Contamos con barreras sólidas instaladas en las bases de las estructuras.
4.- Contamos con un plan de respuesta ante emergencias.</t>
  </si>
  <si>
    <t>* Plan de contingencia 
* Sistema de extinción de incendios.</t>
  </si>
  <si>
    <t>* Pérdida deL sistema de molienda (US$ 10'800,000)
* Pérdida de proceso</t>
  </si>
  <si>
    <t>* Plan de contingencia 
* Sistema de extinción de incendios</t>
  </si>
  <si>
    <t>* Llegada del IDF
(Lluvia de 100 años + PMP) 
* Terremoto &gt; 9°
* DESLIZAMIENTO DE TALUDES DE WSF Y DTS02
* Proceso de construcción/diseño</t>
  </si>
  <si>
    <t xml:space="preserve">
* Fricción de elementos rodantes en mal estado (polines y poleas)
* Fricción de Faja-Polines-Estructura-Carga 
* Trabajos en caliente en CV03
* Rozamiento de Componente que evita la proyección de la carga con la faja transportadora.
* Rayo por Tormenta Eléctrica </t>
  </si>
  <si>
    <t>*Estudio de protección por descargas atmósfericas (pararrayos)</t>
  </si>
  <si>
    <t xml:space="preserve">* Corto Circuito de Cables de Baja Tensión-Motores-Tablero de Control.
* Trabajos en caliente cerca a Sistema hidráulico de Filtro Prensa.
* Sobre Temperatura en Unidad Hidráulica(&gt;80c°)
</t>
  </si>
  <si>
    <t>* Falla de los Taludes de los depósitos de desmonte y stacks, dique de la presa de relaves.
* Personas atrapadas</t>
  </si>
  <si>
    <t>De los controles propuestos, se implementaron los siguientes:
1.- Se cuenta con diseños de ingeniería civil
(normas nacionales e internacionales) /análisis pseudoestático:
TSF: terremoto máximo creíble
Tajo y yacimientos
2.- Planta de procesos: trabajos según los estándares de GF.
3.- Contamos con un equipo de rescate en estructuras colapsadas</t>
  </si>
  <si>
    <t xml:space="preserve">* Diseños Civiles de ingeniería 
(estándares nacionales e internacionales) / Análisis pseudo-estático :
-TSF: Máximo sismo creíble
-Tajo y depósitos
-Planta de Procesos: Segun estándares de GF.
</t>
  </si>
  <si>
    <t>* Colapso de Open PIT.
* Atrapamiento de Personal en Equipos</t>
  </si>
  <si>
    <t xml:space="preserve">
* Competencia Personal Perforación y  Voladura
* Monitoreo hidrológico (pluviómetro)</t>
  </si>
  <si>
    <t>* Monitoreo geotécnico_x000B_(instrumentos de monitoreo geotécnicos Radar, Estación Robótica, Extensómetros, Piezómetros, inclinómetros)</t>
  </si>
  <si>
    <t>* Plan de Respuesta a Emergencias
* Plan de evacuacion ante Alerta Geotecnica o Sismo en Operaciones Mina.
* Diseño de ingenieria de control para inestabilidad de taludes.
* Señalización y muros de seguridad.
* Zonas Seguras.
* Protocolo de Evacuacion.
* Aplicación del protocolo de comunicación de alertas geotécnicas.</t>
  </si>
  <si>
    <t>1. Exceso de velocidad
2. Falla mecánica en el vehículo
3. Fatiga y somnolencia
4. Vías/accesos en mal estado
5. Conducción temeraria de terceros
 6. Condiciones climáticas adversas
7. Caída de rocas/material sobre la pista
8. Consumo de alcohol y/o drogas
9. Uso de elementos distractores
 10. Sabotaje/problemas externos (bloqueos, robos, etc.)</t>
  </si>
  <si>
    <t xml:space="preserve"> * Deterioro de las estructuras por corrosión / Vibración.
* Impacto de estructuras.
* Sismo a gran escala.</t>
  </si>
  <si>
    <t xml:space="preserve">* Evaluación estructural a cargo de una empresa especializada  
* Competencias de operadores de equipos 
</t>
  </si>
  <si>
    <t xml:space="preserve">* Sistema de contención 
* Personal capacitado (brigadas)
* Zonas seguras
</t>
  </si>
  <si>
    <t>* Plan de contingencia</t>
  </si>
  <si>
    <t>Noviembre 2022</t>
  </si>
  <si>
    <t xml:space="preserve">* Exceso de velocidad
* Fallas mecánicas en el equipo.
* Fatiga y somnolencia.
* Vías/Accesos en mal estado.
* Manejo Temerario de Terceros.
* Condiciones climáticas adversas.
* Consumo de Alcohol y Drogras.
* Elementos de Distracción
* Conflictos Sociales </t>
  </si>
  <si>
    <t>* Plan de mantenimiento de vías externas administradas por GF.
* Reportes de SARCC.
* Política de Cero Alcohol y Drogras</t>
  </si>
  <si>
    <t>* Guardavías
* Plan de respuesta ante emergencias 
* Personal capacitado (brigadas)
* Dispositivos de seguridad en vehículos/unidades.
* Kit de emergencia según estándar GF.
* Kit de primera respuesta especializado para contención de derrames.
* Kit de parchado AE.
* Curso vigente MATPEL (II conductores y III escoltas).
* Capacitación de Primeros auxilios.
* Uso de Extintores portátiles</t>
  </si>
  <si>
    <t>* Atropello
*  Colisión frontal
* Volcadura 
* Derrame
* Incendio</t>
  </si>
  <si>
    <t xml:space="preserve">* Plan de contingencia
</t>
  </si>
  <si>
    <t>Luis Torres</t>
  </si>
  <si>
    <t>Almacenes</t>
  </si>
  <si>
    <t xml:space="preserve">* Tablets copiloto
* Inspecciones inopinadas en ruta
* Competencias del conductor
* Señalización Vial
* Camioneta de Ploteo
* Capacidad y aforo (Certificado INACAL)
* Modelo Integral de Gestión de Transporte
* Manual de centro de monitoreo
* Sistema de monitoreo Satelital (GPS) PRIMAX/GF
* Reglamento interno de tránsito GF
* Control de Velocidades en ruta.
* Plan de mantenimiento del vehículo/equipo.
* MIGT: Antigüedad de las unidades (5 años).
* Inspecciones técnicas vehiculares semestrales GF
* Capacidad de volumen de carga.
* Inspecciones ténicas vehiculares semestrales MTC.
* Reglamento interno de Tránsito GF.
* Pausas activas cada 2 horas en ruta.
* Plan de Gestión de Fatiga.
* Límite máximo de horas de conducción (5am a 6pm)iga: Declaración jurada de fatiga y somnolencia.
* Gestión de fatiga: Aptitud Médica - Test de fatiga
* Uso de equipo de detección de fatiga y/o somnolencia
* Reconocimiento de ruta.
* Rutagrama: Definición de rutas autorizadas desde/hacia Cerro Corona.
* Curso de Manejo defensivo NSC.
* Realización de simulacros.
* Inspección de neumáticos.
</t>
  </si>
  <si>
    <t>De los controles propuestos, se implementaron los siguientes:
1.- Se cuenta con sistema de control de accesos vehicular. 
.2.- Se cuenta con un plan de mantenimiento de vías.
3.- Se realiza inspecciones técnicas Vehiculares (ITV – Semestrales por una empresa competente.
4.- Se cuenta con un plan de respuesta ante emergencias.
5.- Se cuenta con un sistema de  detección de fatiga y/o somnolencia (camara).
6.- Sistema de monitoreo Satelital (GPS) PRIMAX/GF</t>
  </si>
  <si>
    <t>*Termografía.</t>
  </si>
  <si>
    <t xml:space="preserve">* Equipo con cubierta ignífuga (mantas, toldos).
</t>
  </si>
  <si>
    <t>REGISTRO DE RIESGO CATASTRÓFICO</t>
  </si>
  <si>
    <t>Comentarios para el primer trimestre Q3 del 2023</t>
  </si>
  <si>
    <t>Controles establecidos</t>
  </si>
  <si>
    <t>U.E.A. CAROLINA I
CERRO CORONA</t>
  </si>
  <si>
    <r>
      <t xml:space="preserve">Versión: </t>
    </r>
    <r>
      <rPr>
        <sz val="12"/>
        <rFont val="Arial"/>
        <family val="2"/>
      </rPr>
      <t>01</t>
    </r>
  </si>
  <si>
    <r>
      <t xml:space="preserve">Código: </t>
    </r>
    <r>
      <rPr>
        <sz val="12"/>
        <rFont val="Arial"/>
        <family val="2"/>
      </rPr>
      <t>SSYMA-P03.20-F01</t>
    </r>
  </si>
  <si>
    <t>Fecha de aprob.: 21/08/2023</t>
  </si>
  <si>
    <t>* Equipo de rescate en estructuras colapsadas
* Activación de comite de crisis (Bucle ooda)</t>
  </si>
  <si>
    <t>* Cortocircuito en cables eléctricos
* Cortocircuito en transformadores
* Descargas atmosféricas.
* Sabotaje (personal externo inicio deliberado de fuego).
* Cortocircuito en tablero y celdas</t>
  </si>
  <si>
    <t>* Extintores para amagos de incendios.
* Personal entrenado (brigadas)
* Plan de respuesta a emergencias
* Muro cortafuegos.
* Inspección mensual de extintores.
* EPPs Específicos (antiflama, antiarco).</t>
  </si>
  <si>
    <t xml:space="preserve">* Cortocircuito / sobrecarga del motor eléctrico del molino
* Sobretemperatura en sistema de lubricación.
* Sobre temperatura en reductores de velocidades de molinos.
* Trabajos en caliente en zonas cercanas </t>
  </si>
  <si>
    <t>* Pruebas eléctricas al sistema de protección.
* Personal entrenado y capacitado (competente).
Plan de mantenimiento preventivo                            * 
* Línea de repuestos originales. 
* Pruebas a los cables eléctricos.
* Pruebas eléctricas al motor.
* Inspección y/o prueba de sistemas de parada de emergencia.
* Procedimientos para By Pass/Control de Procesos
* Verificación del sistema de control del Delta V, monitoreo de alarmas primarias.
* Mantenimiento e inspección de instrumentación.
*  Sistema de monitoreo de alarmas primarias en sala de control.
* Inspección y/o pruebas de sistemas de parada de emergencia.
* Aplicar procedimiento: SSYMA-P13.01 Trabajos en Caliente y PETR</t>
  </si>
  <si>
    <t>* Estudio de vulnerabilidad de las cuencas.
* Spill Way TSF</t>
  </si>
  <si>
    <t xml:space="preserve">
Programa de Manto Preventivo
Programa Manto Predictivo mensual
Medición de Temperatura y medición de vibraciones 
* Componentes de fabricación: 
- Control de calidad
- Normas estandarizadas
* Equipos de Medición Certificados Calibrados 
* Programa de Inspección:  Semanal, Quincenal, Mensual, Trimestral.
* Programa de lubricación: Semanal, Quincenal, Mensual
* Personal calificado capacitado / certificado
* Verificación de componentes Stand By 
* Sensor de velocidad cero (frenado x fricción)
* Simulacro contra incendio
* Estándar SSYMA-P13.01 Trabajos en Caliente
* Inspección, operatividad de Pararrayos
* Inspección y mantenimiento de puestas a tierra
* Check List equipos: diarios x Turno
*  Mantas ignifugas 
</t>
  </si>
  <si>
    <t>* Personal calificado entrenado (Competente) 
* Plan de respuesta a emergencias
* Extintores para amago de incendios. 
* Gabinete contra incendios
* EPPs Específicos.
* Inspección mensual de extintores</t>
  </si>
  <si>
    <t xml:space="preserve">* Cables con chaquetas con retardantes al fuego 
* Programa de mantenimiento  ER- 350
* Personal calificado entrenado y competente.
* Protección con reles, llaves termo-magnéticas  y fusibles 
* Programa de inspección y mantenimiento de pozos a tierra
* Inspección de Bandejas Eléctricas en Campo
* Estándar SSYMA-P13.01 Trabajos en Caliente
* Mantas ignifugas 
* Instrumentos para medición temperatura portátiles
* Plan de mantenimiento preventivo 
* Check List equipos: Diarios x Turno
* Funcionamiento adecuado del sistema de control de temperatura: Alarmas de Advertencia: 45°C y ALTO-ALTO 50c°
* Equipos y herramientas estandares .
* Sistema contra incendios a base de agua (rociadores).
</t>
  </si>
  <si>
    <t>* Personal calificado entrenado y competente.
* Extintores para amago de incendios
* Plan de respuesta a emergencias
* Inspección mensual de extintores
* EPPs Específicos</t>
  </si>
  <si>
    <t xml:space="preserve">* Plan de contingencia 
* Sistema de extinción de incendios (Bolas de extinción de Incendios) 
* Sistema de detección y extensión fuego
</t>
  </si>
  <si>
    <t>*  Generación de sismos superficiales y profundos</t>
  </si>
  <si>
    <t xml:space="preserve">* Cumplimiento del QA/QC en etapa de Construcción de TSF
* TARP (definición de umbrales)
* Análisis de riesgo
* Zonas Seguras Definidas
</t>
  </si>
  <si>
    <t>* Alarmas sonoras de evacuación eléctricas y manuales
 Personal capacitado (brigadas)
* MIN-P-007 Ejecución del Plan de evacuación ante alerta Geotécnica o sismo en el área de Operación Mina.
* Rev. data Inclinómetros, Prismas, Piezometros, acelerografo, Satelite y asentaminetos
* POP-P0301 Evacuación ante sismo en presa de relaves y otras infrestructuras
* Activación de brigadas (personal entrenado)</t>
  </si>
  <si>
    <t xml:space="preserve">* Diseño inadecuado o inexistente (model geologico, modelo estructural, modelo hidrogeologico).
* Inadecuada implementación en campo del diseño aprobado Pared de fase o LOM (Diseño final)
* Aplicar diseño de voladura sin informacion apropiada (Geologia, Geotecnia, Planeamiento).
* Condiciones atípicas diferentes consideradas en el diseño (terremotos, lluvias y niveles freáticos fuera del estándar).
</t>
  </si>
  <si>
    <t xml:space="preserve">* Competencia del personal geotécnico
* Revisión al diseño por consultor externo
* Actualización del Diseño Geotecnico
* Estándares internacionales  de diseño geotécnico 
* Área técnica especializada
* GCMP Plan de gestión de  control de terreno
* Actualización de Información
* Inspección geotécnica
* Señalización
* Monitoreo geotécnico (radar, instrumentos de monitoreo geotécnicos Radar, Estación Robótica, Extensómetros, Piezómetros, inclinómetros).
* Análisis SOP (Cuidado de taludes por voladura)
* Control de Drenaje superficial / Subterráneo
* Procedimientos operacionales
* Check list pre y post voladura
* Mapeo geotécnico y geológico
* Medición de la vibración 
* Voladura controlada (Precorte)
* Revisión de los estándares de diseño y ejecución por un consultor externa del sistema de voladura
* Estudio de peligro sísmico
</t>
  </si>
  <si>
    <t>* Atropello
*  Colisión frontal
* Volcadura con múltiples fatalidades.</t>
  </si>
  <si>
    <t xml:space="preserve">
* RIT: Limites de velocidad, Infracciones, Alcoholtest
*  Competencias  del conductor
* Sensibilización en manejo defensivo - NSC
* Controles de velocidad en ruta
* Señalización Vial
*  Visualizador de velocidad en cabina.
* Sensibilización en manejo defensivo - NSC
*  Análisis de reporte de GPS semanal.
*  Informe de mantenimiento
* Sistema de monitoreo Satelital (GPS)Definición de rutas autorizadas desde/hacia Cerro Corona
*  Inspecciones técnicas Vehiculares (ITV – Semestrall/anual)
 * F16RIT. Plan de Viaje
* RIT. Gestión de Fatiga. Horas de descanso mínimo (7 h.)
* Revisión continuo de Roster 
* Inspección geotecnica en vías internas/externas en vías nuevas.
*  Sistemas de drenaje.
* Procedimiento de Salud Mental
* Procedimiento de Alcohol y Drogas
*  RIT: Prohibición de uso de elementos distractores.
* Implementar alertas de Security en vías de transito (Security, Social, Político, etc.)
</t>
  </si>
  <si>
    <t xml:space="preserve">*  Guardavías 
 * Muros de seguridad
* Reglamento de tránsito interno: dispositivos de seguridad en el vehículo/unidad
</t>
  </si>
  <si>
    <t xml:space="preserve">
* Plan de mantenimiento de vías
* Sistema de control de accesos vehicular. 
* Establecer penalidades contractuales.
*  Aplicativo/tecnología para verificación de aptitud.
*  Plan de mantenimiento de taludes.</t>
  </si>
  <si>
    <t>De los controles propuestos, se implementaron los siguientes:
1.- Se cuenta con sistema de control de accesos vehicular. 
.2.- Se cuenta con un plan de mantenimiento de vías, el cual se ejecutó durante el año.
3.- Se realiza inspecciones técnicas Vehiculares (ITV – Semestrales por una empresa competente.
4.- Se cuenta con un plan de respuesta ante emergencias.</t>
  </si>
  <si>
    <t>* Colapso Estructural</t>
  </si>
  <si>
    <t xml:space="preserve">* Inspecciones 
*  Evaluación estructural a cargo de una empresa especializada
* Diseño estructural aprobado.
* Mantenimiento estructural
* Para cambios en el diseño original, se realiza un análisis estructural
* Segregación de áreas 
* Barreras duras en las bases de las estructuras 
* Procedimientos operacionales/ operativos  </t>
  </si>
  <si>
    <r>
      <t>*  Pruebas de operabilidad eléctrica en relés cada 2 años
* Plan de mantenimiento preventivo y predictivo
* Personal calificado entrenado y competente.</t>
    </r>
    <r>
      <rPr>
        <sz val="11"/>
        <color rgb="FFFF0000"/>
        <rFont val="Calibri"/>
        <family val="2"/>
      </rPr>
      <t xml:space="preserve">
</t>
    </r>
    <r>
      <rPr>
        <sz val="11"/>
        <rFont val="Calibri"/>
        <family val="2"/>
      </rPr>
      <t>* Sistemas de Protecciones por sobre corriente.
* Control para evitar presencia de roedores.
* Uso de cables con protección inifuga.
* Pruebas electricas de transformadores.
* Operatividad, monitoreo de medición y mantenimiento para puesta a tierra.
* Operatividad, monitoreo de medición y mantenimiento pararrayos
* Ingreso de personal auturizado
* Vigilancia Permanente.
* Cables no propagadores de flama.
* Sistemas de protección diferencial y de sobrecarga.
* Pruebas de aislamiento en cables eléctricos.
* Pruebas eléctricas a cables de salida.</t>
    </r>
  </si>
  <si>
    <r>
      <t>* Personal entrenado (Brigadas)
* Plan de respuesta de emergencia.
* Sistema de extinción automática de fuego.
*</t>
    </r>
    <r>
      <rPr>
        <sz val="11"/>
        <color rgb="FFFF0000"/>
        <rFont val="Calibri"/>
        <family val="2"/>
      </rPr>
      <t xml:space="preserve"> </t>
    </r>
    <r>
      <rPr>
        <sz val="11"/>
        <rFont val="Calibri"/>
        <family val="2"/>
      </rPr>
      <t>Inspección mensual de extintores
* Contar con extintores para fuego de tipo eléctrico.
* Sistemas de parada de emergencia</t>
    </r>
  </si>
  <si>
    <r>
      <t xml:space="preserve">
* Mantener el borde libre minimo</t>
    </r>
    <r>
      <rPr>
        <sz val="11"/>
        <color rgb="FFFF0000"/>
        <rFont val="Calibri"/>
        <family val="2"/>
      </rPr>
      <t xml:space="preserve"> </t>
    </r>
    <r>
      <rPr>
        <sz val="11"/>
        <rFont val="Calibri"/>
        <family val="2"/>
      </rPr>
      <t>3.5 m.</t>
    </r>
    <r>
      <rPr>
        <sz val="11"/>
        <color rgb="FFFF0000"/>
        <rFont val="Calibri"/>
        <family val="2"/>
      </rPr>
      <t xml:space="preserve">
</t>
    </r>
    <r>
      <rPr>
        <sz val="11"/>
        <rFont val="Calibri"/>
        <family val="2"/>
      </rPr>
      <t>* Monitoreo e Inspección Geotécnica</t>
    </r>
    <r>
      <rPr>
        <sz val="11"/>
        <color rgb="FFFF0000"/>
        <rFont val="Calibri"/>
        <family val="2"/>
      </rPr>
      <t xml:space="preserve">
</t>
    </r>
    <r>
      <rPr>
        <sz val="11"/>
        <rFont val="Calibri"/>
        <family val="2"/>
      </rPr>
      <t>(Instrumentos: Piezómetros, Inclinómetros, Celda de Asentamiento y Acelerógrafo).
* Procedimientos operacionales
* Mantenimiento y operación  de planta CO2 (Descarga del IDF)
* Batimetría
* Monitoreo del borde libre.</t>
    </r>
    <r>
      <rPr>
        <sz val="11"/>
        <color rgb="FFFF0000"/>
        <rFont val="Calibri"/>
        <family val="2"/>
      </rPr>
      <t xml:space="preserve">
</t>
    </r>
    <r>
      <rPr>
        <sz val="11"/>
        <rFont val="Calibri"/>
        <family val="2"/>
      </rPr>
      <t xml:space="preserve">* Diseño y construcción de planta con la capacitada de  descarga del IDF
* Balance Hídrico
* Revisión al diseño e implementación por consultor externo (IGTRB)
* GCMP Plan de gestión de  control de terreno
* Estudio de peligro sismico
* Diseño del TSF
* QA y QC del proceso constructivo TSF
* Análisis de estabilidad (TSF, WSF Y DTS)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</si>
</sst>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color indexed="8"/>
      <name val="Arial"/>
      <family val="2"/>
    </font>
    <font>
      <b/>
      <sz val="11"/>
      <color theme="0"/>
      <name val="Calibri"/>
      <family val="2"/>
      <scheme val="minor"/>
    </font>
    <font>
      <b/>
      <sz val="11"/>
      <color theme="1"/>
      <name val="Calibri"/>
      <family val="2"/>
      <scheme val="minor"/>
    </font>
    <font>
      <sz val="11.5"/>
      <color theme="1"/>
      <name val="Calibri"/>
      <family val="2"/>
      <scheme val="minor"/>
    </font>
    <font>
      <b/>
      <sz val="13"/>
      <color theme="0"/>
      <name val="Calibri"/>
      <family val="2"/>
      <scheme val="minor"/>
    </font>
    <font>
      <b/>
      <sz val="13"/>
      <color theme="1"/>
      <name val="Calibri"/>
      <family val="2"/>
      <scheme val="minor"/>
    </font>
    <font>
      <sz val="13"/>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sz val="14"/>
      <color theme="1"/>
      <name val="Calibri"/>
      <family val="2"/>
      <scheme val="minor"/>
    </font>
    <font>
      <sz val="14"/>
      <color theme="0"/>
      <name val="Calibri"/>
      <family val="2"/>
      <scheme val="minor"/>
    </font>
    <font>
      <sz val="12"/>
      <color rgb="FF0000FF"/>
      <name val="Calibri"/>
      <family val="2"/>
      <scheme val="minor"/>
    </font>
    <font>
      <b/>
      <sz val="11"/>
      <name val="Calibri"/>
      <family val="2"/>
      <scheme val="minor"/>
    </font>
    <font>
      <sz val="11"/>
      <name val="Calibri"/>
      <family val="2"/>
      <scheme val="minor"/>
    </font>
    <font>
      <b/>
      <sz val="14"/>
      <name val="Calibri"/>
      <family val="2"/>
      <scheme val="minor"/>
    </font>
    <font>
      <b/>
      <sz val="11"/>
      <color theme="1"/>
      <name val="Calibri"/>
      <family val="2"/>
    </font>
    <font>
      <b/>
      <sz val="9"/>
      <color theme="1"/>
      <name val="Arial"/>
      <family val="2"/>
    </font>
    <font>
      <sz val="11"/>
      <color theme="1"/>
      <name val="Calibri"/>
      <family val="2"/>
    </font>
    <font>
      <sz val="8"/>
      <name val="Calibri"/>
      <family val="2"/>
      <scheme val="minor"/>
    </font>
    <font>
      <b/>
      <sz val="11"/>
      <color theme="1"/>
      <name val="Arial"/>
      <family val="2"/>
    </font>
    <font>
      <sz val="11"/>
      <color theme="1"/>
      <name val="Calibri"/>
      <family val="2"/>
      <scheme val="minor"/>
    </font>
    <font>
      <b/>
      <i/>
      <sz val="11"/>
      <color theme="1"/>
      <name val="Arial"/>
      <family val="2"/>
    </font>
    <font>
      <sz val="11"/>
      <name val="Calibri"/>
      <family val="2"/>
    </font>
    <font>
      <sz val="11"/>
      <color rgb="FFFF0000"/>
      <name val="Calibri"/>
      <family val="2"/>
    </font>
    <font>
      <b/>
      <sz val="22"/>
      <color theme="1"/>
      <name val="Calibri"/>
      <family val="2"/>
      <scheme val="minor"/>
    </font>
    <font>
      <b/>
      <sz val="10"/>
      <name val="Arial"/>
      <family val="2"/>
    </font>
    <font>
      <b/>
      <sz val="14"/>
      <name val="Arial"/>
      <family val="2"/>
    </font>
    <font>
      <b/>
      <sz val="12"/>
      <name val="Arial"/>
      <family val="2"/>
    </font>
    <font>
      <sz val="12"/>
      <name val="Arial"/>
      <family val="2"/>
    </font>
  </fonts>
  <fills count="17">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4B083"/>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9" fontId="22" fillId="0" borderId="0" applyFont="0" applyFill="0" applyBorder="0" applyAlignment="0" applyProtection="0"/>
  </cellStyleXfs>
  <cellXfs count="200">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2" xfId="0" applyBorder="1"/>
    <xf numFmtId="0" fontId="0" fillId="2" borderId="3" xfId="0" applyFill="1" applyBorder="1"/>
    <xf numFmtId="0" fontId="0" fillId="2" borderId="4" xfId="0" applyFill="1" applyBorder="1"/>
    <xf numFmtId="0" fontId="0" fillId="3" borderId="4" xfId="0" applyFill="1" applyBorder="1"/>
    <xf numFmtId="0" fontId="0" fillId="3" borderId="5" xfId="0" applyFill="1" applyBorder="1"/>
    <xf numFmtId="0" fontId="0" fillId="2" borderId="6" xfId="0" applyFill="1" applyBorder="1"/>
    <xf numFmtId="0" fontId="0" fillId="3" borderId="7" xfId="0" applyFill="1" applyBorder="1"/>
    <xf numFmtId="0" fontId="0" fillId="4" borderId="6" xfId="0" applyFill="1" applyBorder="1"/>
    <xf numFmtId="0" fontId="0" fillId="2" borderId="7" xfId="0" applyFill="1" applyBorder="1"/>
    <xf numFmtId="0" fontId="0" fillId="4" borderId="8" xfId="0" applyFill="1" applyBorder="1"/>
    <xf numFmtId="0" fontId="0" fillId="4" borderId="9" xfId="0" applyFill="1" applyBorder="1"/>
    <xf numFmtId="0" fontId="0" fillId="2" borderId="9" xfId="0" applyFill="1" applyBorder="1"/>
    <xf numFmtId="0" fontId="0" fillId="2" borderId="10" xfId="0" applyFill="1" applyBorder="1"/>
    <xf numFmtId="0" fontId="2" fillId="5" borderId="0" xfId="0" applyFont="1" applyFill="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xf numFmtId="0" fontId="5" fillId="5" borderId="0" xfId="0" applyFont="1" applyFill="1" applyAlignment="1">
      <alignment horizontal="left" vertical="center"/>
    </xf>
    <xf numFmtId="0" fontId="6" fillId="0" borderId="0" xfId="0" applyFont="1"/>
    <xf numFmtId="0" fontId="5" fillId="5" borderId="0" xfId="0" applyFont="1" applyFill="1" applyAlignment="1">
      <alignment horizontal="center" vertical="center"/>
    </xf>
    <xf numFmtId="0" fontId="7" fillId="0" borderId="0" xfId="0" applyFont="1"/>
    <xf numFmtId="0" fontId="0" fillId="0" borderId="0" xfId="0" applyAlignment="1">
      <alignment horizontal="center" vertical="center"/>
    </xf>
    <xf numFmtId="0" fontId="0" fillId="0" borderId="0" xfId="0" applyAlignment="1">
      <alignment horizontal="left" vertical="center" wrapText="1"/>
    </xf>
    <xf numFmtId="0" fontId="0" fillId="0" borderId="0" xfId="0" quotePrefix="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0" fillId="6" borderId="0" xfId="0" quotePrefix="1" applyFill="1" applyAlignment="1">
      <alignment horizontal="left" vertical="center" wrapText="1"/>
    </xf>
    <xf numFmtId="0" fontId="0" fillId="6" borderId="0" xfId="0" applyFill="1"/>
    <xf numFmtId="0" fontId="0" fillId="0" borderId="0" xfId="0" applyAlignment="1">
      <alignment wrapText="1"/>
    </xf>
    <xf numFmtId="0" fontId="8" fillId="6"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3" fillId="0" borderId="0" xfId="0" applyFont="1" applyAlignment="1">
      <alignment vertical="center" textRotation="90"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9" fillId="3" borderId="4" xfId="0" applyFont="1" applyFill="1" applyBorder="1" applyAlignment="1">
      <alignment horizontal="center" vertical="center"/>
    </xf>
    <xf numFmtId="0" fontId="10" fillId="6" borderId="1" xfId="0" applyFont="1" applyFill="1" applyBorder="1" applyAlignment="1">
      <alignment horizontal="left" vertical="center" wrapText="1"/>
    </xf>
    <xf numFmtId="0" fontId="0" fillId="8" borderId="1" xfId="0" applyFill="1" applyBorder="1" applyAlignment="1">
      <alignment horizontal="center" vertical="center"/>
    </xf>
    <xf numFmtId="0" fontId="0" fillId="8" borderId="0" xfId="0" applyFill="1"/>
    <xf numFmtId="0" fontId="8" fillId="8" borderId="1" xfId="0" applyFont="1" applyFill="1" applyBorder="1" applyAlignment="1">
      <alignment horizontal="center" vertical="center"/>
    </xf>
    <xf numFmtId="0" fontId="8" fillId="8" borderId="1" xfId="0" applyFont="1" applyFill="1" applyBorder="1" applyAlignment="1">
      <alignment horizontal="left" vertical="center" wrapText="1"/>
    </xf>
    <xf numFmtId="0" fontId="0" fillId="2" borderId="1" xfId="0" applyFill="1" applyBorder="1" applyAlignment="1">
      <alignment horizontal="center" vertical="center"/>
    </xf>
    <xf numFmtId="0" fontId="8" fillId="8" borderId="16" xfId="0" applyFont="1" applyFill="1" applyBorder="1"/>
    <xf numFmtId="0" fontId="0" fillId="8" borderId="1" xfId="0"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6" xfId="0" applyFont="1" applyBorder="1"/>
    <xf numFmtId="0" fontId="9" fillId="3" borderId="5" xfId="0" applyFont="1" applyFill="1" applyBorder="1" applyAlignment="1">
      <alignment horizontal="center" vertical="center"/>
    </xf>
    <xf numFmtId="0" fontId="0" fillId="9" borderId="0" xfId="0" applyFill="1"/>
    <xf numFmtId="0" fontId="11"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2" borderId="9" xfId="0" applyFont="1" applyFill="1" applyBorder="1" applyAlignment="1">
      <alignment horizontal="center" vertical="center"/>
    </xf>
    <xf numFmtId="0" fontId="0" fillId="0" borderId="25" xfId="0" applyBorder="1" applyAlignment="1">
      <alignment horizontal="center" vertical="center"/>
    </xf>
    <xf numFmtId="0" fontId="8" fillId="0" borderId="1" xfId="0" quotePrefix="1" applyFont="1" applyBorder="1" applyAlignment="1">
      <alignment horizontal="left" vertical="center" wrapText="1"/>
    </xf>
    <xf numFmtId="0" fontId="8" fillId="0" borderId="26" xfId="0" applyFont="1" applyBorder="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2" borderId="20" xfId="0" applyFill="1" applyBorder="1" applyAlignment="1">
      <alignment horizontal="center"/>
    </xf>
    <xf numFmtId="0" fontId="0" fillId="2" borderId="19" xfId="0" applyFill="1" applyBorder="1" applyAlignment="1">
      <alignment horizontal="center"/>
    </xf>
    <xf numFmtId="0" fontId="0" fillId="3" borderId="19" xfId="0" applyFill="1" applyBorder="1" applyAlignment="1">
      <alignment horizontal="center"/>
    </xf>
    <xf numFmtId="0" fontId="0" fillId="3" borderId="27" xfId="0" applyFill="1" applyBorder="1" applyAlignment="1">
      <alignment horizontal="center"/>
    </xf>
    <xf numFmtId="0" fontId="0" fillId="0" borderId="15" xfId="0" applyBorder="1" applyAlignment="1">
      <alignment horizontal="center"/>
    </xf>
    <xf numFmtId="0" fontId="0" fillId="10" borderId="21"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26" xfId="0" applyBorder="1"/>
    <xf numFmtId="0" fontId="13" fillId="0" borderId="1" xfId="0" applyFont="1" applyBorder="1" applyAlignment="1">
      <alignment horizontal="center" vertical="center"/>
    </xf>
    <xf numFmtId="0" fontId="0" fillId="10" borderId="0" xfId="0" applyFill="1" applyAlignment="1">
      <alignment horizontal="center"/>
    </xf>
    <xf numFmtId="0" fontId="0" fillId="0" borderId="2" xfId="0" applyBorder="1" applyAlignment="1">
      <alignment horizontal="center"/>
    </xf>
    <xf numFmtId="0" fontId="0" fillId="10" borderId="22" xfId="0" applyFill="1" applyBorder="1" applyAlignment="1">
      <alignment horizontal="center"/>
    </xf>
    <xf numFmtId="0" fontId="0" fillId="10" borderId="23" xfId="0" applyFill="1" applyBorder="1" applyAlignment="1">
      <alignment horizontal="center"/>
    </xf>
    <xf numFmtId="0" fontId="0" fillId="2" borderId="23" xfId="0" applyFill="1" applyBorder="1" applyAlignment="1">
      <alignment horizontal="center"/>
    </xf>
    <xf numFmtId="0" fontId="8" fillId="0" borderId="0" xfId="0" applyFont="1"/>
    <xf numFmtId="0" fontId="0" fillId="0" borderId="1" xfId="0" applyBorder="1" applyAlignment="1">
      <alignment horizontal="center" vertical="center" wrapText="1"/>
    </xf>
    <xf numFmtId="0" fontId="0" fillId="0" borderId="28" xfId="0" applyBorder="1" applyAlignment="1">
      <alignment horizontal="center" vertical="center" wrapText="1"/>
    </xf>
    <xf numFmtId="1" fontId="10" fillId="6" borderId="1" xfId="0" applyNumberFormat="1" applyFont="1" applyFill="1" applyBorder="1" applyAlignment="1">
      <alignment horizontal="center" vertical="center"/>
    </xf>
    <xf numFmtId="0" fontId="0" fillId="3" borderId="10" xfId="0" applyFill="1" applyBorder="1" applyAlignment="1">
      <alignment horizontal="center" vertical="center"/>
    </xf>
    <xf numFmtId="0" fontId="11" fillId="2" borderId="10" xfId="0" applyFont="1" applyFill="1" applyBorder="1" applyAlignment="1">
      <alignment horizontal="center" vertical="center"/>
    </xf>
    <xf numFmtId="0" fontId="15" fillId="3" borderId="7" xfId="0" applyFont="1" applyFill="1" applyBorder="1" applyAlignment="1">
      <alignment horizontal="center" vertical="center"/>
    </xf>
    <xf numFmtId="0" fontId="10" fillId="0" borderId="1" xfId="0" applyFont="1" applyBorder="1" applyAlignment="1">
      <alignment horizontal="left" vertical="center" wrapText="1" indent="2"/>
    </xf>
    <xf numFmtId="0" fontId="10" fillId="0" borderId="1" xfId="0" applyFont="1" applyBorder="1" applyAlignment="1">
      <alignment vertical="center" wrapText="1"/>
    </xf>
    <xf numFmtId="0" fontId="10" fillId="0" borderId="1" xfId="0" quotePrefix="1" applyFont="1" applyBorder="1" applyAlignment="1">
      <alignment horizontal="left" vertical="center" wrapText="1"/>
    </xf>
    <xf numFmtId="0" fontId="0" fillId="0" borderId="1" xfId="0" applyBorder="1" applyAlignment="1">
      <alignment vertical="center" wrapText="1"/>
    </xf>
    <xf numFmtId="0" fontId="8" fillId="8" borderId="26" xfId="0" applyFont="1" applyFill="1" applyBorder="1" applyAlignment="1">
      <alignment horizontal="center" vertical="center"/>
    </xf>
    <xf numFmtId="0" fontId="10" fillId="0" borderId="1" xfId="0" quotePrefix="1" applyFont="1" applyBorder="1" applyAlignment="1">
      <alignment vertical="center" wrapText="1"/>
    </xf>
    <xf numFmtId="0" fontId="10" fillId="6" borderId="1" xfId="0" applyFont="1" applyFill="1" applyBorder="1" applyAlignment="1">
      <alignment horizontal="center" vertical="center" wrapText="1"/>
    </xf>
    <xf numFmtId="0" fontId="0" fillId="0" borderId="28" xfId="0" applyBorder="1" applyAlignment="1">
      <alignment horizontal="center" vertical="center"/>
    </xf>
    <xf numFmtId="0" fontId="8" fillId="8" borderId="1" xfId="0" applyFont="1" applyFill="1" applyBorder="1" applyAlignment="1">
      <alignment horizontal="center" vertical="center" wrapText="1"/>
    </xf>
    <xf numFmtId="0" fontId="8" fillId="0" borderId="26" xfId="0" applyFont="1" applyBorder="1" applyAlignment="1">
      <alignment wrapText="1"/>
    </xf>
    <xf numFmtId="0" fontId="8" fillId="8" borderId="0" xfId="0" applyFont="1" applyFill="1" applyAlignment="1">
      <alignment horizontal="center" vertical="center"/>
    </xf>
    <xf numFmtId="1" fontId="10" fillId="6" borderId="17" xfId="0" applyNumberFormat="1" applyFont="1" applyFill="1" applyBorder="1" applyAlignment="1">
      <alignment horizontal="center" vertical="center"/>
    </xf>
    <xf numFmtId="0" fontId="0" fillId="8" borderId="28" xfId="0" applyFill="1" applyBorder="1" applyAlignment="1">
      <alignment horizontal="center" vertical="center" wrapText="1"/>
    </xf>
    <xf numFmtId="0" fontId="8" fillId="0" borderId="1" xfId="0" applyFont="1" applyBorder="1" applyAlignment="1">
      <alignment horizontal="center" vertical="center" wrapText="1"/>
    </xf>
    <xf numFmtId="0" fontId="11" fillId="4" borderId="6" xfId="0" applyFont="1" applyFill="1" applyBorder="1" applyAlignment="1">
      <alignment horizontal="center" vertical="center"/>
    </xf>
    <xf numFmtId="0" fontId="8" fillId="0" borderId="17" xfId="0" applyFont="1" applyBorder="1" applyAlignment="1">
      <alignment horizontal="center" vertical="center"/>
    </xf>
    <xf numFmtId="0" fontId="8" fillId="8" borderId="0" xfId="0" applyFont="1" applyFill="1"/>
    <xf numFmtId="0" fontId="0" fillId="0" borderId="17" xfId="0" applyBorder="1" applyAlignment="1">
      <alignment horizontal="center" vertical="center"/>
    </xf>
    <xf numFmtId="0" fontId="10" fillId="0" borderId="1" xfId="0" applyFont="1" applyBorder="1" applyAlignment="1">
      <alignment horizontal="center" vertical="center" wrapText="1"/>
    </xf>
    <xf numFmtId="1" fontId="10" fillId="0" borderId="1" xfId="0" applyNumberFormat="1" applyFont="1" applyBorder="1" applyAlignment="1">
      <alignment horizontal="center" vertical="center"/>
    </xf>
    <xf numFmtId="0" fontId="11" fillId="4" borderId="9" xfId="0" applyFont="1" applyFill="1" applyBorder="1" applyAlignment="1">
      <alignment horizontal="center" vertical="center"/>
    </xf>
    <xf numFmtId="0" fontId="18" fillId="11"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17" fontId="0" fillId="0" borderId="1" xfId="0" applyNumberFormat="1" applyBorder="1" applyAlignment="1">
      <alignment horizontal="center" vertical="center"/>
    </xf>
    <xf numFmtId="0" fontId="0" fillId="8" borderId="0" xfId="0" applyFill="1" applyAlignment="1">
      <alignment horizontal="center" vertical="center"/>
    </xf>
    <xf numFmtId="0" fontId="9" fillId="8" borderId="0" xfId="0" applyFont="1" applyFill="1" applyAlignment="1">
      <alignment horizontal="center" vertical="center"/>
    </xf>
    <xf numFmtId="0" fontId="14" fillId="8" borderId="0" xfId="0" applyFont="1" applyFill="1" applyAlignment="1">
      <alignment horizontal="center" vertical="center"/>
    </xf>
    <xf numFmtId="0" fontId="16" fillId="8" borderId="0" xfId="0" applyFont="1" applyFill="1" applyAlignment="1">
      <alignment horizontal="center" vertical="center"/>
    </xf>
    <xf numFmtId="0" fontId="14" fillId="8" borderId="0" xfId="0" applyFont="1" applyFill="1" applyAlignment="1">
      <alignment horizontal="center" vertical="center" wrapText="1"/>
    </xf>
    <xf numFmtId="0" fontId="16" fillId="8" borderId="0" xfId="0" applyFont="1" applyFill="1" applyAlignment="1">
      <alignment horizontal="center" vertical="center" wrapText="1"/>
    </xf>
    <xf numFmtId="0" fontId="2" fillId="8" borderId="0" xfId="0" applyFont="1" applyFill="1" applyAlignment="1">
      <alignment horizontal="center" vertical="center"/>
    </xf>
    <xf numFmtId="0" fontId="0" fillId="12" borderId="1" xfId="0" applyFill="1" applyBorder="1"/>
    <xf numFmtId="0" fontId="0" fillId="13" borderId="1" xfId="0" applyFill="1" applyBorder="1"/>
    <xf numFmtId="0" fontId="0" fillId="14" borderId="1" xfId="0" applyFill="1" applyBorder="1" applyAlignment="1">
      <alignment wrapText="1"/>
    </xf>
    <xf numFmtId="0" fontId="19" fillId="8" borderId="1" xfId="0" applyFont="1" applyFill="1" applyBorder="1" applyAlignment="1">
      <alignment horizontal="center" vertical="center"/>
    </xf>
    <xf numFmtId="0" fontId="19"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vertical="center"/>
    </xf>
    <xf numFmtId="17" fontId="0" fillId="8" borderId="1" xfId="0" applyNumberFormat="1" applyFill="1" applyBorder="1" applyAlignment="1">
      <alignment horizontal="center" vertical="center"/>
    </xf>
    <xf numFmtId="0" fontId="19" fillId="0" borderId="1" xfId="0" applyFont="1" applyBorder="1" applyAlignment="1">
      <alignment horizontal="left" vertical="center" wrapText="1"/>
    </xf>
    <xf numFmtId="0" fontId="19" fillId="8" borderId="1" xfId="0" applyFont="1" applyFill="1" applyBorder="1" applyAlignment="1">
      <alignment horizontal="left" vertical="center" wrapText="1"/>
    </xf>
    <xf numFmtId="0" fontId="19" fillId="15"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5" fillId="8" borderId="1" xfId="0" applyFont="1" applyFill="1" applyBorder="1" applyAlignment="1">
      <alignment vertical="center" wrapText="1"/>
    </xf>
    <xf numFmtId="0" fontId="0" fillId="0" borderId="0" xfId="0" applyAlignment="1">
      <alignment horizont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wrapText="1"/>
    </xf>
    <xf numFmtId="0" fontId="15" fillId="0" borderId="1" xfId="0" applyFont="1" applyBorder="1" applyAlignment="1">
      <alignment vertical="center" wrapText="1"/>
    </xf>
    <xf numFmtId="0" fontId="24" fillId="0" borderId="1" xfId="0" quotePrefix="1"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xf>
    <xf numFmtId="17" fontId="15" fillId="0" borderId="1" xfId="0" applyNumberFormat="1" applyFont="1" applyBorder="1" applyAlignment="1">
      <alignment vertical="center"/>
    </xf>
    <xf numFmtId="9" fontId="15" fillId="0" borderId="1" xfId="2" applyFont="1" applyBorder="1" applyAlignment="1">
      <alignment horizontal="center" vertical="center"/>
    </xf>
    <xf numFmtId="0" fontId="15" fillId="0" borderId="0" xfId="0" applyFont="1"/>
    <xf numFmtId="0" fontId="15" fillId="0" borderId="1" xfId="0" quotePrefix="1" applyFont="1" applyBorder="1" applyAlignment="1">
      <alignment vertical="center" wrapText="1"/>
    </xf>
    <xf numFmtId="0" fontId="24" fillId="0" borderId="1" xfId="0" applyFont="1" applyBorder="1" applyAlignment="1">
      <alignment vertical="center"/>
    </xf>
    <xf numFmtId="0" fontId="15" fillId="0" borderId="0" xfId="0" applyFont="1" applyAlignment="1">
      <alignment horizontal="center" wrapText="1"/>
    </xf>
    <xf numFmtId="0" fontId="0" fillId="16" borderId="0" xfId="0" applyFill="1"/>
    <xf numFmtId="0" fontId="3" fillId="0" borderId="0" xfId="0" applyFont="1" applyAlignment="1">
      <alignment horizontal="center" vertical="center" textRotation="90" wrapText="1"/>
    </xf>
    <xf numFmtId="0" fontId="3" fillId="0" borderId="0" xfId="0" applyFont="1" applyAlignment="1">
      <alignment horizontal="center" vertical="center"/>
    </xf>
    <xf numFmtId="0" fontId="18" fillId="11"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26" fillId="0" borderId="29" xfId="0" applyFont="1" applyBorder="1" applyAlignment="1">
      <alignment horizontal="center" vertical="center"/>
    </xf>
    <xf numFmtId="0" fontId="21" fillId="11" borderId="1" xfId="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28" fillId="16" borderId="19" xfId="0" applyFont="1" applyFill="1" applyBorder="1" applyAlignment="1">
      <alignment horizontal="center" vertical="center" wrapText="1"/>
    </xf>
    <xf numFmtId="0" fontId="28" fillId="16" borderId="0" xfId="0" applyFont="1" applyFill="1" applyBorder="1" applyAlignment="1">
      <alignment horizontal="center" vertical="center" wrapText="1"/>
    </xf>
    <xf numFmtId="0" fontId="28" fillId="16" borderId="23" xfId="0" applyFont="1" applyFill="1" applyBorder="1" applyAlignment="1">
      <alignment horizontal="center" vertical="center" wrapText="1"/>
    </xf>
    <xf numFmtId="0" fontId="27" fillId="16" borderId="20" xfId="0" applyFont="1" applyFill="1" applyBorder="1" applyAlignment="1">
      <alignment horizontal="center" vertical="center" wrapText="1"/>
    </xf>
    <xf numFmtId="0" fontId="27" fillId="16" borderId="19" xfId="0" applyFont="1" applyFill="1" applyBorder="1" applyAlignment="1">
      <alignment horizontal="center" vertical="center" wrapText="1"/>
    </xf>
    <xf numFmtId="0" fontId="27" fillId="16" borderId="21" xfId="0" applyFont="1" applyFill="1" applyBorder="1" applyAlignment="1">
      <alignment horizontal="center" vertical="center" wrapText="1"/>
    </xf>
    <xf numFmtId="0" fontId="27" fillId="16" borderId="0" xfId="0" applyFont="1" applyFill="1" applyBorder="1" applyAlignment="1">
      <alignment horizontal="center" vertical="center" wrapText="1"/>
    </xf>
    <xf numFmtId="0" fontId="27" fillId="16" borderId="22" xfId="0" applyFont="1" applyFill="1" applyBorder="1" applyAlignment="1">
      <alignment horizontal="center" vertical="center" wrapText="1"/>
    </xf>
    <xf numFmtId="0" fontId="27" fillId="16" borderId="23" xfId="0"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xf>
    <xf numFmtId="0" fontId="29" fillId="0" borderId="1" xfId="0" applyFont="1" applyBorder="1" applyAlignment="1">
      <alignment horizontal="center" vertical="center"/>
    </xf>
    <xf numFmtId="0" fontId="29" fillId="0" borderId="7" xfId="0" applyFont="1" applyBorder="1" applyAlignment="1">
      <alignment horizontal="center" vertical="center"/>
    </xf>
    <xf numFmtId="0" fontId="29" fillId="16" borderId="6"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16"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0" fillId="13" borderId="1" xfId="0" applyFill="1" applyBorder="1" applyAlignment="1">
      <alignment horizontal="center" vertical="center"/>
    </xf>
    <xf numFmtId="0" fontId="0" fillId="13" borderId="1" xfId="0" applyFill="1" applyBorder="1" applyAlignment="1">
      <alignment horizontal="center"/>
    </xf>
    <xf numFmtId="0" fontId="0" fillId="0" borderId="14" xfId="0" applyBorder="1" applyAlignment="1">
      <alignment horizontal="center" vertical="center" textRotation="90" wrapText="1"/>
    </xf>
    <xf numFmtId="0" fontId="0" fillId="0" borderId="15" xfId="0" applyBorder="1" applyAlignment="1">
      <alignment horizontal="center" vertical="center" textRotation="90" wrapText="1"/>
    </xf>
    <xf numFmtId="0" fontId="0" fillId="0" borderId="2" xfId="0"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19" xfId="0"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119150</xdr:colOff>
      <xdr:row>6</xdr:row>
      <xdr:rowOff>199662</xdr:rowOff>
    </xdr:from>
    <xdr:to>
      <xdr:col>11</xdr:col>
      <xdr:colOff>357148</xdr:colOff>
      <xdr:row>6</xdr:row>
      <xdr:rowOff>428262</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4944515" y="202846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1</a:t>
          </a:r>
          <a:r>
            <a:rPr lang="en-US" sz="1100" b="1">
              <a:solidFill>
                <a:schemeClr val="lt1"/>
              </a:solidFill>
              <a:latin typeface="+mn-lt"/>
              <a:ea typeface="+mn-ea"/>
              <a:cs typeface="+mn-cs"/>
            </a:rPr>
            <a:t>1</a:t>
          </a:r>
          <a:endParaRPr lang="en-US" sz="900"/>
        </a:p>
        <a:p>
          <a:pPr marL="0" indent="0" algn="ctr"/>
          <a:endParaRPr lang="en-US" sz="900" b="1">
            <a:solidFill>
              <a:schemeClr val="lt1"/>
            </a:solidFill>
            <a:latin typeface="+mn-lt"/>
            <a:ea typeface="+mn-ea"/>
            <a:cs typeface="+mn-cs"/>
          </a:endParaRPr>
        </a:p>
      </xdr:txBody>
    </xdr:sp>
    <xdr:clientData/>
  </xdr:twoCellAnchor>
  <xdr:twoCellAnchor>
    <xdr:from>
      <xdr:col>8</xdr:col>
      <xdr:colOff>101445</xdr:colOff>
      <xdr:row>4</xdr:row>
      <xdr:rowOff>181212</xdr:rowOff>
    </xdr:from>
    <xdr:to>
      <xdr:col>8</xdr:col>
      <xdr:colOff>330289</xdr:colOff>
      <xdr:row>4</xdr:row>
      <xdr:rowOff>409812</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3545685" y="83653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2</a:t>
          </a:r>
        </a:p>
      </xdr:txBody>
    </xdr:sp>
    <xdr:clientData/>
  </xdr:twoCellAnchor>
  <xdr:twoCellAnchor>
    <xdr:from>
      <xdr:col>8</xdr:col>
      <xdr:colOff>111287</xdr:colOff>
      <xdr:row>5</xdr:row>
      <xdr:rowOff>193267</xdr:rowOff>
    </xdr:from>
    <xdr:to>
      <xdr:col>8</xdr:col>
      <xdr:colOff>332066</xdr:colOff>
      <xdr:row>5</xdr:row>
      <xdr:rowOff>421867</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3555527" y="139722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3</a:t>
          </a:r>
        </a:p>
      </xdr:txBody>
    </xdr:sp>
    <xdr:clientData/>
  </xdr:twoCellAnchor>
  <xdr:twoCellAnchor>
    <xdr:from>
      <xdr:col>8</xdr:col>
      <xdr:colOff>111918</xdr:colOff>
      <xdr:row>6</xdr:row>
      <xdr:rowOff>215157</xdr:rowOff>
    </xdr:from>
    <xdr:to>
      <xdr:col>8</xdr:col>
      <xdr:colOff>332697</xdr:colOff>
      <xdr:row>6</xdr:row>
      <xdr:rowOff>443757</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3556158" y="204395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4</a:t>
          </a:r>
        </a:p>
      </xdr:txBody>
    </xdr:sp>
    <xdr:clientData/>
  </xdr:twoCellAnchor>
  <xdr:twoCellAnchor>
    <xdr:from>
      <xdr:col>6</xdr:col>
      <xdr:colOff>99414</xdr:colOff>
      <xdr:row>4</xdr:row>
      <xdr:rowOff>188226</xdr:rowOff>
    </xdr:from>
    <xdr:to>
      <xdr:col>6</xdr:col>
      <xdr:colOff>327892</xdr:colOff>
      <xdr:row>4</xdr:row>
      <xdr:rowOff>416826</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2629254" y="84354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5</a:t>
          </a:r>
        </a:p>
      </xdr:txBody>
    </xdr:sp>
    <xdr:clientData/>
  </xdr:twoCellAnchor>
  <xdr:twoCellAnchor>
    <xdr:from>
      <xdr:col>6</xdr:col>
      <xdr:colOff>96322</xdr:colOff>
      <xdr:row>5</xdr:row>
      <xdr:rowOff>193940</xdr:rowOff>
    </xdr:from>
    <xdr:to>
      <xdr:col>6</xdr:col>
      <xdr:colOff>317101</xdr:colOff>
      <xdr:row>5</xdr:row>
      <xdr:rowOff>422540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626162" y="1407425"/>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6</a:t>
          </a:r>
        </a:p>
      </xdr:txBody>
    </xdr:sp>
    <xdr:clientData/>
  </xdr:twoCellAnchor>
  <xdr:twoCellAnchor>
    <xdr:from>
      <xdr:col>7</xdr:col>
      <xdr:colOff>112843</xdr:colOff>
      <xdr:row>7</xdr:row>
      <xdr:rowOff>217251</xdr:rowOff>
    </xdr:from>
    <xdr:to>
      <xdr:col>7</xdr:col>
      <xdr:colOff>341321</xdr:colOff>
      <xdr:row>7</xdr:row>
      <xdr:rowOff>445851</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3109408" y="2670891"/>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7</a:t>
          </a:r>
        </a:p>
      </xdr:txBody>
    </xdr:sp>
    <xdr:clientData/>
  </xdr:twoCellAnchor>
  <xdr:twoCellAnchor>
    <xdr:from>
      <xdr:col>5</xdr:col>
      <xdr:colOff>107041</xdr:colOff>
      <xdr:row>5</xdr:row>
      <xdr:rowOff>191948</xdr:rowOff>
    </xdr:from>
    <xdr:to>
      <xdr:col>5</xdr:col>
      <xdr:colOff>335519</xdr:colOff>
      <xdr:row>5</xdr:row>
      <xdr:rowOff>420548</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2179681" y="1395908"/>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8</a:t>
          </a:r>
        </a:p>
      </xdr:txBody>
    </xdr:sp>
    <xdr:clientData/>
  </xdr:twoCellAnchor>
  <xdr:twoCellAnchor>
    <xdr:from>
      <xdr:col>6</xdr:col>
      <xdr:colOff>99529</xdr:colOff>
      <xdr:row>8</xdr:row>
      <xdr:rowOff>32626</xdr:rowOff>
    </xdr:from>
    <xdr:to>
      <xdr:col>6</xdr:col>
      <xdr:colOff>328007</xdr:colOff>
      <xdr:row>8</xdr:row>
      <xdr:rowOff>261226</xdr:rowOff>
    </xdr:to>
    <xdr:sp macro="" textlink="">
      <xdr:nvSpPr>
        <xdr:cNvPr id="10" name="Oval 9">
          <a:extLst>
            <a:ext uri="{FF2B5EF4-FFF2-40B4-BE49-F238E27FC236}">
              <a16:creationId xmlns:a16="http://schemas.microsoft.com/office/drawing/2014/main" id="{00000000-0008-0000-0000-00000A000000}"/>
            </a:ext>
          </a:extLst>
        </xdr:cNvPr>
        <xdr:cNvSpPr/>
      </xdr:nvSpPr>
      <xdr:spPr>
        <a:xfrm>
          <a:off x="2629369" y="309586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9</a:t>
          </a:r>
        </a:p>
      </xdr:txBody>
    </xdr:sp>
    <xdr:clientData/>
  </xdr:twoCellAnchor>
  <xdr:twoCellAnchor>
    <xdr:from>
      <xdr:col>6</xdr:col>
      <xdr:colOff>47625</xdr:colOff>
      <xdr:row>8</xdr:row>
      <xdr:rowOff>361950</xdr:rowOff>
    </xdr:from>
    <xdr:to>
      <xdr:col>6</xdr:col>
      <xdr:colOff>409575</xdr:colOff>
      <xdr:row>8</xdr:row>
      <xdr:rowOff>600075</xdr:rowOff>
    </xdr:to>
    <xdr:grpSp>
      <xdr:nvGrpSpPr>
        <xdr:cNvPr id="5202" name="Group 12">
          <a:extLst>
            <a:ext uri="{FF2B5EF4-FFF2-40B4-BE49-F238E27FC236}">
              <a16:creationId xmlns:a16="http://schemas.microsoft.com/office/drawing/2014/main" id="{00000000-0008-0000-0000-000052140000}"/>
            </a:ext>
          </a:extLst>
        </xdr:cNvPr>
        <xdr:cNvGrpSpPr>
          <a:grpSpLocks/>
        </xdr:cNvGrpSpPr>
      </xdr:nvGrpSpPr>
      <xdr:grpSpPr bwMode="auto">
        <a:xfrm>
          <a:off x="2579158" y="3401483"/>
          <a:ext cx="361950" cy="238125"/>
          <a:chOff x="3343577" y="4754179"/>
          <a:chExt cx="369094" cy="250035"/>
        </a:xfrm>
      </xdr:grpSpPr>
      <xdr:sp macro="" textlink="">
        <xdr:nvSpPr>
          <xdr:cNvPr id="12" name="Oval 11">
            <a:extLst>
              <a:ext uri="{FF2B5EF4-FFF2-40B4-BE49-F238E27FC236}">
                <a16:creationId xmlns:a16="http://schemas.microsoft.com/office/drawing/2014/main" id="{00000000-0008-0000-0000-00000C000000}"/>
              </a:ext>
            </a:extLst>
          </xdr:cNvPr>
          <xdr:cNvSpPr/>
        </xdr:nvSpPr>
        <xdr:spPr>
          <a:xfrm>
            <a:off x="3372716" y="4754179"/>
            <a:ext cx="233112" cy="2300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PE"/>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43577" y="4754179"/>
            <a:ext cx="369094" cy="25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PE" sz="900" b="1">
                <a:solidFill>
                  <a:schemeClr val="bg1"/>
                </a:solidFill>
              </a:rPr>
              <a:t>10</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194830</xdr:colOff>
      <xdr:row>6</xdr:row>
      <xdr:rowOff>151534</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48125" y="24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0</xdr:colOff>
      <xdr:row>1</xdr:row>
      <xdr:rowOff>52916</xdr:rowOff>
    </xdr:from>
    <xdr:to>
      <xdr:col>14</xdr:col>
      <xdr:colOff>48683</xdr:colOff>
      <xdr:row>12</xdr:row>
      <xdr:rowOff>380999</xdr:rowOff>
    </xdr:to>
    <xdr:pic>
      <xdr:nvPicPr>
        <xdr:cNvPr id="3" name="Imagen 2">
          <a:extLst>
            <a:ext uri="{FF2B5EF4-FFF2-40B4-BE49-F238E27FC236}">
              <a16:creationId xmlns:a16="http://schemas.microsoft.com/office/drawing/2014/main" id="{012F71A8-D6E3-4AC5-821E-ABE793DF2F6D}"/>
            </a:ext>
          </a:extLst>
        </xdr:cNvPr>
        <xdr:cNvPicPr>
          <a:picLocks noChangeAspect="1"/>
        </xdr:cNvPicPr>
      </xdr:nvPicPr>
      <xdr:blipFill rotWithShape="1">
        <a:blip xmlns:r="http://schemas.openxmlformats.org/officeDocument/2006/relationships" r:embed="rId1"/>
        <a:srcRect t="6323" r="54723" b="1812"/>
        <a:stretch/>
      </xdr:blipFill>
      <xdr:spPr>
        <a:xfrm>
          <a:off x="1291167" y="232833"/>
          <a:ext cx="8113183" cy="6762749"/>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354693</xdr:colOff>
      <xdr:row>0</xdr:row>
      <xdr:rowOff>193866</xdr:rowOff>
    </xdr:from>
    <xdr:to>
      <xdr:col>1</xdr:col>
      <xdr:colOff>2048387</xdr:colOff>
      <xdr:row>3</xdr:row>
      <xdr:rowOff>225616</xdr:rowOff>
    </xdr:to>
    <xdr:pic>
      <xdr:nvPicPr>
        <xdr:cNvPr id="2" name="Picture 53" descr="logo"/>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b="9354"/>
        <a:stretch>
          <a:fillRect/>
        </a:stretch>
      </xdr:blipFill>
      <xdr:spPr bwMode="auto">
        <a:xfrm>
          <a:off x="354693" y="193866"/>
          <a:ext cx="2154581" cy="1158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ia Claudia Silva Vega" id="{08477438-C0BD-4BC5-9505-8169B5D1D7ED}" userId="416ddc19b3131fc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3-05-24T04:03:59.72" personId="{08477438-C0BD-4BC5-9505-8169B5D1D7ED}" id="{BA06BDCB-A76C-42E3-8D14-D4E68CD4DBA7}">
    <text>Por favor, confirmar si debería decir "skid block" en lugar de "skir block".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97"/>
  <sheetViews>
    <sheetView showGridLines="0" topLeftCell="A4" zoomScale="75" zoomScaleNormal="75" zoomScaleSheetLayoutView="100" workbookViewId="0">
      <selection activeCell="O6" sqref="O6"/>
    </sheetView>
  </sheetViews>
  <sheetFormatPr defaultColWidth="9.1796875" defaultRowHeight="14.5" x14ac:dyDescent="0.35"/>
  <cols>
    <col min="1" max="1" width="3.81640625" customWidth="1"/>
    <col min="2" max="2" width="6.1796875" customWidth="1"/>
    <col min="3" max="12" width="6.54296875" customWidth="1"/>
    <col min="13" max="13" width="2.54296875" customWidth="1"/>
    <col min="14" max="14" width="4.453125" customWidth="1"/>
    <col min="15" max="15" width="43.81640625" customWidth="1"/>
    <col min="16" max="16" width="67.81640625" customWidth="1"/>
    <col min="17" max="17" width="9" customWidth="1"/>
    <col min="18" max="18" width="0.81640625" customWidth="1"/>
    <col min="19" max="20" width="3.453125" customWidth="1"/>
  </cols>
  <sheetData>
    <row r="1" spans="1:20" ht="17" x14ac:dyDescent="0.35">
      <c r="B1" s="22" t="s">
        <v>0</v>
      </c>
      <c r="C1" s="17"/>
      <c r="D1" s="17"/>
      <c r="E1" s="17"/>
      <c r="F1" s="17"/>
      <c r="G1" s="17"/>
      <c r="H1" s="17"/>
      <c r="I1" s="17"/>
      <c r="J1" s="17"/>
      <c r="K1" s="17"/>
      <c r="L1" s="17"/>
      <c r="M1" s="17"/>
      <c r="N1" s="17"/>
      <c r="O1" s="17"/>
      <c r="P1" s="17"/>
      <c r="Q1" s="17"/>
    </row>
    <row r="2" spans="1:20" ht="3" customHeight="1" x14ac:dyDescent="0.4">
      <c r="B2" s="23"/>
    </row>
    <row r="3" spans="1:20" ht="17" x14ac:dyDescent="0.35">
      <c r="B3" s="22" t="s">
        <v>1</v>
      </c>
      <c r="C3" s="17"/>
      <c r="D3" s="17"/>
      <c r="E3" s="17"/>
      <c r="F3" s="17"/>
      <c r="G3" s="17"/>
      <c r="H3" s="17"/>
      <c r="I3" s="17"/>
      <c r="J3" s="17"/>
      <c r="K3" s="17"/>
      <c r="L3" s="17"/>
      <c r="M3" s="17"/>
      <c r="N3" s="17"/>
      <c r="O3" s="17"/>
      <c r="P3" s="17"/>
      <c r="Q3" s="17"/>
    </row>
    <row r="4" spans="1:20" ht="12" customHeight="1" thickBot="1" x14ac:dyDescent="0.4"/>
    <row r="5" spans="1:20" ht="43.5" customHeight="1" x14ac:dyDescent="0.4">
      <c r="A5" s="35"/>
      <c r="B5" s="29">
        <v>10</v>
      </c>
      <c r="C5" s="5"/>
      <c r="D5" s="6"/>
      <c r="E5" s="7"/>
      <c r="F5" s="7"/>
      <c r="G5" s="7"/>
      <c r="H5" s="7"/>
      <c r="I5" s="7"/>
      <c r="J5" s="7"/>
      <c r="K5" s="7"/>
      <c r="L5" s="8"/>
      <c r="N5" s="24" t="s">
        <v>2</v>
      </c>
      <c r="O5" s="24" t="s">
        <v>3</v>
      </c>
      <c r="P5" s="24" t="s">
        <v>4</v>
      </c>
      <c r="Q5" s="24" t="s">
        <v>5</v>
      </c>
      <c r="R5" s="25"/>
      <c r="S5" s="24" t="s">
        <v>6</v>
      </c>
      <c r="T5" s="24" t="s">
        <v>7</v>
      </c>
    </row>
    <row r="6" spans="1:20" ht="49.4" customHeight="1" x14ac:dyDescent="0.35">
      <c r="A6" s="157" t="s">
        <v>8</v>
      </c>
      <c r="B6" s="30">
        <v>9</v>
      </c>
      <c r="C6" s="9"/>
      <c r="D6" s="1"/>
      <c r="E6" s="1"/>
      <c r="F6" s="2"/>
      <c r="G6" s="2"/>
      <c r="H6" s="2"/>
      <c r="I6" s="2"/>
      <c r="J6" s="2"/>
      <c r="K6" s="2"/>
      <c r="L6" s="10"/>
      <c r="M6" s="21"/>
      <c r="N6" s="31">
        <v>1</v>
      </c>
      <c r="O6" s="32" t="s">
        <v>9</v>
      </c>
      <c r="P6" s="33" t="s">
        <v>10</v>
      </c>
      <c r="Q6" s="31">
        <v>80</v>
      </c>
      <c r="R6" s="34"/>
      <c r="S6" s="31">
        <v>10</v>
      </c>
      <c r="T6" s="31">
        <v>8</v>
      </c>
    </row>
    <row r="7" spans="1:20" ht="49.4" customHeight="1" x14ac:dyDescent="0.35">
      <c r="A7" s="157"/>
      <c r="B7" s="30">
        <v>8</v>
      </c>
      <c r="C7" s="11"/>
      <c r="D7" s="1"/>
      <c r="E7" s="1"/>
      <c r="F7" s="2"/>
      <c r="G7" s="2"/>
      <c r="H7" s="2"/>
      <c r="I7" s="2"/>
      <c r="J7" s="2"/>
      <c r="K7" s="2"/>
      <c r="L7" s="10"/>
      <c r="M7" s="21"/>
      <c r="N7" s="26">
        <f>+N6+1</f>
        <v>2</v>
      </c>
      <c r="O7" s="27" t="s">
        <v>11</v>
      </c>
      <c r="P7" s="28" t="s">
        <v>12</v>
      </c>
      <c r="Q7" s="26">
        <v>70</v>
      </c>
      <c r="S7" s="26">
        <v>7</v>
      </c>
      <c r="T7" s="26">
        <v>10</v>
      </c>
    </row>
    <row r="8" spans="1:20" ht="47.5" customHeight="1" x14ac:dyDescent="0.35">
      <c r="A8" s="157"/>
      <c r="B8" s="30">
        <v>7</v>
      </c>
      <c r="C8" s="11"/>
      <c r="D8" s="1"/>
      <c r="E8" s="1"/>
      <c r="F8" s="1"/>
      <c r="G8" s="2"/>
      <c r="H8" s="2"/>
      <c r="I8" s="2"/>
      <c r="J8" s="2"/>
      <c r="K8" s="2"/>
      <c r="L8" s="10"/>
      <c r="M8" s="21"/>
      <c r="N8" s="31">
        <f t="shared" ref="N8:N15" si="0">+N7+1</f>
        <v>3</v>
      </c>
      <c r="O8" s="32" t="s">
        <v>13</v>
      </c>
      <c r="P8" s="33" t="s">
        <v>14</v>
      </c>
      <c r="Q8" s="31">
        <v>63</v>
      </c>
      <c r="R8" s="34"/>
      <c r="S8" s="31">
        <v>7</v>
      </c>
      <c r="T8" s="31">
        <v>9</v>
      </c>
    </row>
    <row r="9" spans="1:20" ht="53.5" customHeight="1" x14ac:dyDescent="0.35">
      <c r="A9" s="157"/>
      <c r="B9" s="30">
        <v>6</v>
      </c>
      <c r="C9" s="11"/>
      <c r="D9" s="1"/>
      <c r="E9" s="1"/>
      <c r="F9" s="1"/>
      <c r="G9" s="2"/>
      <c r="H9" s="2"/>
      <c r="I9" s="2"/>
      <c r="J9" s="2"/>
      <c r="K9" s="2"/>
      <c r="L9" s="10"/>
      <c r="M9" s="21"/>
      <c r="N9" s="26">
        <f t="shared" si="0"/>
        <v>4</v>
      </c>
      <c r="O9" s="27" t="s">
        <v>15</v>
      </c>
      <c r="P9" s="28" t="s">
        <v>16</v>
      </c>
      <c r="Q9" s="26">
        <v>56</v>
      </c>
      <c r="S9" s="26">
        <v>7</v>
      </c>
      <c r="T9" s="26">
        <v>8</v>
      </c>
    </row>
    <row r="10" spans="1:20" ht="50.5" customHeight="1" x14ac:dyDescent="0.35">
      <c r="A10" s="157"/>
      <c r="B10" s="30">
        <v>5</v>
      </c>
      <c r="C10" s="11"/>
      <c r="D10" s="1"/>
      <c r="E10" s="1"/>
      <c r="F10" s="1"/>
      <c r="G10" s="1"/>
      <c r="H10" s="2"/>
      <c r="I10" s="2"/>
      <c r="J10" s="2"/>
      <c r="K10" s="2"/>
      <c r="L10" s="10"/>
      <c r="M10" s="21"/>
      <c r="N10" s="31">
        <f t="shared" si="0"/>
        <v>5</v>
      </c>
      <c r="O10" s="32" t="s">
        <v>17</v>
      </c>
      <c r="P10" s="33" t="s">
        <v>18</v>
      </c>
      <c r="Q10" s="31">
        <v>50</v>
      </c>
      <c r="R10" s="34"/>
      <c r="S10" s="31">
        <v>5</v>
      </c>
      <c r="T10" s="31">
        <v>10</v>
      </c>
    </row>
    <row r="11" spans="1:20" ht="39.65" customHeight="1" x14ac:dyDescent="0.35">
      <c r="A11" s="157"/>
      <c r="B11" s="30">
        <v>4</v>
      </c>
      <c r="C11" s="11"/>
      <c r="D11" s="3"/>
      <c r="E11" s="1"/>
      <c r="F11" s="1"/>
      <c r="G11" s="1"/>
      <c r="H11" s="1"/>
      <c r="I11" s="1"/>
      <c r="J11" s="2"/>
      <c r="K11" s="2"/>
      <c r="L11" s="10"/>
      <c r="M11" s="21"/>
      <c r="N11" s="26">
        <f t="shared" si="0"/>
        <v>6</v>
      </c>
      <c r="O11" s="27" t="s">
        <v>19</v>
      </c>
      <c r="P11" s="28" t="s">
        <v>20</v>
      </c>
      <c r="Q11" s="26">
        <v>45</v>
      </c>
      <c r="S11" s="26">
        <v>5</v>
      </c>
      <c r="T11" s="26">
        <v>9</v>
      </c>
    </row>
    <row r="12" spans="1:20" ht="50.5" customHeight="1" x14ac:dyDescent="0.35">
      <c r="A12" s="157"/>
      <c r="B12" s="30">
        <v>3</v>
      </c>
      <c r="C12" s="11"/>
      <c r="D12" s="3"/>
      <c r="E12" s="1"/>
      <c r="F12" s="1"/>
      <c r="G12" s="1"/>
      <c r="H12" s="1"/>
      <c r="I12" s="1"/>
      <c r="J12" s="1"/>
      <c r="K12" s="1"/>
      <c r="L12" s="10"/>
      <c r="M12" s="21"/>
      <c r="N12" s="31">
        <f t="shared" si="0"/>
        <v>7</v>
      </c>
      <c r="O12" s="32" t="s">
        <v>21</v>
      </c>
      <c r="P12" s="33" t="s">
        <v>22</v>
      </c>
      <c r="Q12" s="31">
        <v>42</v>
      </c>
      <c r="R12" s="34"/>
      <c r="S12" s="31">
        <v>6</v>
      </c>
      <c r="T12" s="31">
        <v>7</v>
      </c>
    </row>
    <row r="13" spans="1:20" ht="39" customHeight="1" x14ac:dyDescent="0.35">
      <c r="A13" s="157"/>
      <c r="B13" s="30">
        <v>2</v>
      </c>
      <c r="C13" s="11"/>
      <c r="D13" s="3"/>
      <c r="E13" s="3"/>
      <c r="F13" s="3"/>
      <c r="G13" s="1"/>
      <c r="H13" s="1"/>
      <c r="I13" s="1"/>
      <c r="J13" s="1"/>
      <c r="K13" s="1"/>
      <c r="L13" s="12"/>
      <c r="M13" s="21"/>
      <c r="N13" s="26">
        <f t="shared" si="0"/>
        <v>8</v>
      </c>
      <c r="O13" s="27" t="s">
        <v>23</v>
      </c>
      <c r="P13" s="28" t="s">
        <v>24</v>
      </c>
      <c r="Q13" s="26">
        <v>36</v>
      </c>
      <c r="S13" s="26">
        <v>4</v>
      </c>
      <c r="T13" s="26">
        <v>9</v>
      </c>
    </row>
    <row r="14" spans="1:20" ht="43.4" customHeight="1" thickBot="1" x14ac:dyDescent="0.4">
      <c r="A14" s="157"/>
      <c r="B14" s="30">
        <v>1</v>
      </c>
      <c r="C14" s="13"/>
      <c r="D14" s="14"/>
      <c r="E14" s="14"/>
      <c r="F14" s="14"/>
      <c r="G14" s="14"/>
      <c r="H14" s="14"/>
      <c r="I14" s="14"/>
      <c r="J14" s="14"/>
      <c r="K14" s="15"/>
      <c r="L14" s="16"/>
      <c r="M14" s="21"/>
      <c r="N14" s="31">
        <f t="shared" si="0"/>
        <v>9</v>
      </c>
      <c r="O14" s="32" t="s">
        <v>25</v>
      </c>
      <c r="P14" s="33" t="s">
        <v>26</v>
      </c>
      <c r="Q14" s="31">
        <v>30</v>
      </c>
      <c r="R14" s="34"/>
      <c r="S14" s="31">
        <v>5</v>
      </c>
      <c r="T14" s="31">
        <v>6</v>
      </c>
    </row>
    <row r="15" spans="1:20" ht="47.15" customHeight="1" thickBot="1" x14ac:dyDescent="0.4">
      <c r="A15" s="157"/>
      <c r="B15" s="4"/>
      <c r="C15" s="18">
        <v>1</v>
      </c>
      <c r="D15" s="19">
        <v>2</v>
      </c>
      <c r="E15" s="19">
        <v>3</v>
      </c>
      <c r="F15" s="19">
        <v>4</v>
      </c>
      <c r="G15" s="19">
        <v>5</v>
      </c>
      <c r="H15" s="19">
        <v>6</v>
      </c>
      <c r="I15" s="19">
        <v>7</v>
      </c>
      <c r="J15" s="19">
        <v>8</v>
      </c>
      <c r="K15" s="19">
        <v>9</v>
      </c>
      <c r="L15" s="20">
        <v>10</v>
      </c>
      <c r="M15" s="21"/>
      <c r="N15" s="26">
        <f t="shared" si="0"/>
        <v>10</v>
      </c>
      <c r="O15" s="27" t="s">
        <v>27</v>
      </c>
      <c r="P15" s="28" t="s">
        <v>28</v>
      </c>
      <c r="Q15" s="26">
        <v>30</v>
      </c>
      <c r="S15" s="26">
        <v>5</v>
      </c>
      <c r="T15" s="26">
        <v>6</v>
      </c>
    </row>
    <row r="16" spans="1:20" ht="15" x14ac:dyDescent="0.35">
      <c r="A16" s="157"/>
      <c r="B16" s="158" t="s">
        <v>29</v>
      </c>
      <c r="C16" s="158"/>
      <c r="D16" s="158"/>
      <c r="E16" s="158"/>
      <c r="F16" s="158"/>
      <c r="G16" s="158"/>
      <c r="H16" s="158"/>
      <c r="I16" s="158"/>
      <c r="J16" s="158"/>
      <c r="K16" s="158"/>
      <c r="L16" s="158"/>
      <c r="M16" s="21"/>
      <c r="N16" s="26"/>
      <c r="O16" s="27"/>
      <c r="P16" s="28"/>
      <c r="Q16" s="26"/>
      <c r="S16" s="26"/>
      <c r="T16" s="26"/>
    </row>
    <row r="17" spans="1:20" x14ac:dyDescent="0.35">
      <c r="A17" s="157"/>
      <c r="B17" t="s">
        <v>30</v>
      </c>
      <c r="N17" s="26"/>
      <c r="Q17" s="26"/>
      <c r="S17" s="26"/>
      <c r="T17" s="26"/>
    </row>
    <row r="18" spans="1:20" x14ac:dyDescent="0.35">
      <c r="B18" t="s">
        <v>31</v>
      </c>
      <c r="N18" s="26"/>
      <c r="O18" s="27"/>
      <c r="P18" s="28"/>
      <c r="Q18" s="26"/>
      <c r="S18" s="26"/>
      <c r="T18" s="26"/>
    </row>
    <row r="19" spans="1:20" x14ac:dyDescent="0.35">
      <c r="N19" s="26"/>
      <c r="Q19" s="26"/>
      <c r="S19" s="26"/>
      <c r="T19" s="26"/>
    </row>
    <row r="20" spans="1:20" x14ac:dyDescent="0.35">
      <c r="N20" s="26"/>
      <c r="O20" s="27"/>
      <c r="P20" s="28"/>
      <c r="Q20" s="26"/>
      <c r="S20" s="26"/>
      <c r="T20" s="26"/>
    </row>
    <row r="21" spans="1:20" ht="17" x14ac:dyDescent="0.4">
      <c r="N21" s="24" t="s">
        <v>32</v>
      </c>
      <c r="O21" s="24" t="s">
        <v>33</v>
      </c>
      <c r="P21" s="24" t="s">
        <v>34</v>
      </c>
      <c r="Q21" s="24" t="s">
        <v>35</v>
      </c>
      <c r="R21" s="25"/>
      <c r="S21" s="24" t="s">
        <v>36</v>
      </c>
      <c r="T21" s="24" t="s">
        <v>37</v>
      </c>
    </row>
    <row r="22" spans="1:20" ht="51" customHeight="1" x14ac:dyDescent="0.35">
      <c r="L22" s="26"/>
      <c r="N22" s="26">
        <v>1</v>
      </c>
      <c r="O22" s="27" t="s">
        <v>38</v>
      </c>
      <c r="P22" s="28" t="s">
        <v>39</v>
      </c>
      <c r="Q22" s="26">
        <f t="shared" ref="Q22:Q42" si="1">+S22*T22</f>
        <v>80</v>
      </c>
      <c r="S22" s="26">
        <v>10</v>
      </c>
      <c r="T22" s="26">
        <v>8</v>
      </c>
    </row>
    <row r="23" spans="1:20" ht="52.4" customHeight="1" x14ac:dyDescent="0.35">
      <c r="L23" s="26"/>
      <c r="N23" s="26">
        <f t="shared" ref="N23:N39" si="2">+N22+1</f>
        <v>2</v>
      </c>
      <c r="O23" s="27" t="s">
        <v>40</v>
      </c>
      <c r="P23" s="28" t="s">
        <v>41</v>
      </c>
      <c r="Q23" s="26">
        <f t="shared" si="1"/>
        <v>70</v>
      </c>
      <c r="S23" s="26">
        <v>7</v>
      </c>
      <c r="T23" s="26">
        <v>10</v>
      </c>
    </row>
    <row r="24" spans="1:20" ht="48" customHeight="1" x14ac:dyDescent="0.35">
      <c r="L24" s="26"/>
      <c r="N24" s="26">
        <f t="shared" si="2"/>
        <v>3</v>
      </c>
      <c r="O24" s="27" t="s">
        <v>42</v>
      </c>
      <c r="P24" s="28" t="s">
        <v>43</v>
      </c>
      <c r="Q24" s="26">
        <f t="shared" si="1"/>
        <v>63</v>
      </c>
      <c r="S24" s="26">
        <v>7</v>
      </c>
      <c r="T24" s="26">
        <v>9</v>
      </c>
    </row>
    <row r="25" spans="1:20" ht="48" customHeight="1" x14ac:dyDescent="0.35">
      <c r="L25" s="26"/>
      <c r="N25" s="26">
        <f t="shared" si="2"/>
        <v>4</v>
      </c>
      <c r="O25" s="27" t="s">
        <v>44</v>
      </c>
      <c r="P25" s="28" t="s">
        <v>45</v>
      </c>
      <c r="Q25" s="26">
        <f t="shared" si="1"/>
        <v>56</v>
      </c>
      <c r="S25" s="26">
        <v>7</v>
      </c>
      <c r="T25" s="26">
        <v>8</v>
      </c>
    </row>
    <row r="26" spans="1:20" ht="48" customHeight="1" x14ac:dyDescent="0.35">
      <c r="L26" s="26"/>
      <c r="N26" s="26">
        <f t="shared" si="2"/>
        <v>5</v>
      </c>
      <c r="O26" s="27" t="s">
        <v>46</v>
      </c>
      <c r="P26" s="28" t="s">
        <v>47</v>
      </c>
      <c r="Q26" s="26">
        <f t="shared" si="1"/>
        <v>50</v>
      </c>
      <c r="S26" s="26">
        <v>5</v>
      </c>
      <c r="T26" s="26">
        <v>10</v>
      </c>
    </row>
    <row r="27" spans="1:20" ht="53.15" customHeight="1" x14ac:dyDescent="0.35">
      <c r="L27" s="26"/>
      <c r="N27" s="26">
        <f t="shared" si="2"/>
        <v>6</v>
      </c>
      <c r="O27" s="27" t="s">
        <v>48</v>
      </c>
      <c r="P27" s="28" t="s">
        <v>49</v>
      </c>
      <c r="Q27" s="26">
        <f t="shared" si="1"/>
        <v>45</v>
      </c>
      <c r="S27" s="26">
        <v>5</v>
      </c>
      <c r="T27" s="26">
        <v>9</v>
      </c>
    </row>
    <row r="28" spans="1:20" ht="48" customHeight="1" x14ac:dyDescent="0.35">
      <c r="L28" s="26"/>
      <c r="N28" s="26">
        <f t="shared" si="2"/>
        <v>7</v>
      </c>
      <c r="O28" s="27" t="s">
        <v>50</v>
      </c>
      <c r="P28" s="28" t="s">
        <v>51</v>
      </c>
      <c r="Q28" s="26">
        <f t="shared" si="1"/>
        <v>42</v>
      </c>
      <c r="S28" s="26">
        <v>6</v>
      </c>
      <c r="T28" s="26">
        <v>7</v>
      </c>
    </row>
    <row r="29" spans="1:20" ht="48" customHeight="1" x14ac:dyDescent="0.35">
      <c r="L29" s="26"/>
      <c r="N29" s="26">
        <f t="shared" si="2"/>
        <v>8</v>
      </c>
      <c r="O29" s="27" t="s">
        <v>52</v>
      </c>
      <c r="P29" s="28" t="s">
        <v>53</v>
      </c>
      <c r="Q29" s="26">
        <f t="shared" si="1"/>
        <v>36</v>
      </c>
      <c r="S29" s="26">
        <v>4</v>
      </c>
      <c r="T29" s="26">
        <v>9</v>
      </c>
    </row>
    <row r="30" spans="1:20" ht="48" customHeight="1" x14ac:dyDescent="0.35">
      <c r="L30" s="26"/>
      <c r="N30" s="26">
        <f t="shared" si="2"/>
        <v>9</v>
      </c>
      <c r="O30" s="27" t="s">
        <v>54</v>
      </c>
      <c r="P30" s="28" t="s">
        <v>55</v>
      </c>
      <c r="Q30" s="26">
        <f t="shared" si="1"/>
        <v>30</v>
      </c>
      <c r="S30" s="26">
        <v>5</v>
      </c>
      <c r="T30" s="26">
        <v>6</v>
      </c>
    </row>
    <row r="31" spans="1:20" ht="53.15" customHeight="1" x14ac:dyDescent="0.35">
      <c r="L31" s="26"/>
      <c r="N31" s="26">
        <f t="shared" si="2"/>
        <v>10</v>
      </c>
      <c r="O31" s="27" t="s">
        <v>56</v>
      </c>
      <c r="P31" s="28" t="s">
        <v>57</v>
      </c>
      <c r="Q31" s="26">
        <f t="shared" si="1"/>
        <v>30</v>
      </c>
      <c r="S31" s="26">
        <v>5</v>
      </c>
      <c r="T31" s="26">
        <v>6</v>
      </c>
    </row>
    <row r="32" spans="1:20" ht="54.65" customHeight="1" x14ac:dyDescent="0.35">
      <c r="L32" s="26"/>
      <c r="N32" s="26">
        <f t="shared" si="2"/>
        <v>11</v>
      </c>
      <c r="O32" s="27" t="s">
        <v>58</v>
      </c>
      <c r="P32" s="28" t="s">
        <v>59</v>
      </c>
      <c r="Q32" s="26">
        <f t="shared" si="1"/>
        <v>24</v>
      </c>
      <c r="S32" s="26">
        <v>3</v>
      </c>
      <c r="T32" s="26">
        <v>8</v>
      </c>
    </row>
    <row r="33" spans="12:20" ht="50.5" customHeight="1" x14ac:dyDescent="0.35">
      <c r="L33" s="26"/>
      <c r="N33" s="26">
        <f t="shared" si="2"/>
        <v>12</v>
      </c>
      <c r="O33" s="27" t="s">
        <v>60</v>
      </c>
      <c r="P33" s="28" t="s">
        <v>61</v>
      </c>
      <c r="Q33" s="26">
        <f t="shared" si="1"/>
        <v>24</v>
      </c>
      <c r="S33" s="26">
        <v>3</v>
      </c>
      <c r="T33" s="26">
        <v>8</v>
      </c>
    </row>
    <row r="34" spans="12:20" ht="50.5" customHeight="1" x14ac:dyDescent="0.35">
      <c r="L34" s="26"/>
      <c r="N34" s="26">
        <f t="shared" si="2"/>
        <v>13</v>
      </c>
      <c r="O34" s="27" t="s">
        <v>62</v>
      </c>
      <c r="P34" s="28" t="s">
        <v>63</v>
      </c>
      <c r="Q34" s="26">
        <f t="shared" si="1"/>
        <v>24</v>
      </c>
      <c r="S34" s="26">
        <v>4</v>
      </c>
      <c r="T34" s="26">
        <v>6</v>
      </c>
    </row>
    <row r="35" spans="12:20" ht="50.5" customHeight="1" x14ac:dyDescent="0.35">
      <c r="L35" s="26"/>
      <c r="N35" s="26">
        <f t="shared" si="2"/>
        <v>14</v>
      </c>
      <c r="O35" s="27" t="s">
        <v>64</v>
      </c>
      <c r="P35" s="28" t="s">
        <v>65</v>
      </c>
      <c r="Q35" s="26">
        <f t="shared" si="1"/>
        <v>20</v>
      </c>
      <c r="S35" s="26">
        <v>4</v>
      </c>
      <c r="T35" s="26">
        <v>5</v>
      </c>
    </row>
    <row r="36" spans="12:20" ht="50.5" customHeight="1" x14ac:dyDescent="0.35">
      <c r="L36" s="26"/>
      <c r="N36" s="26">
        <f t="shared" si="2"/>
        <v>15</v>
      </c>
      <c r="O36" s="27" t="s">
        <v>66</v>
      </c>
      <c r="P36" s="28" t="s">
        <v>67</v>
      </c>
      <c r="Q36" s="26">
        <f t="shared" si="1"/>
        <v>20</v>
      </c>
      <c r="S36" s="26">
        <v>4</v>
      </c>
      <c r="T36" s="26">
        <v>5</v>
      </c>
    </row>
    <row r="37" spans="12:20" ht="50.5" customHeight="1" x14ac:dyDescent="0.35">
      <c r="L37" s="26"/>
      <c r="N37" s="26">
        <f t="shared" si="2"/>
        <v>16</v>
      </c>
      <c r="O37" s="27" t="s">
        <v>68</v>
      </c>
      <c r="P37" s="28" t="s">
        <v>69</v>
      </c>
      <c r="Q37" s="26">
        <f t="shared" si="1"/>
        <v>16</v>
      </c>
      <c r="S37" s="26">
        <v>2</v>
      </c>
      <c r="T37" s="26">
        <v>8</v>
      </c>
    </row>
    <row r="38" spans="12:20" ht="50.5" customHeight="1" x14ac:dyDescent="0.35">
      <c r="L38" s="26"/>
      <c r="N38" s="26">
        <f t="shared" si="2"/>
        <v>17</v>
      </c>
      <c r="O38" s="27" t="s">
        <v>70</v>
      </c>
      <c r="P38" s="28" t="s">
        <v>71</v>
      </c>
      <c r="Q38" s="26">
        <f t="shared" si="1"/>
        <v>10</v>
      </c>
      <c r="S38" s="26">
        <v>2</v>
      </c>
      <c r="T38" s="26">
        <v>5</v>
      </c>
    </row>
    <row r="39" spans="12:20" ht="50.5" customHeight="1" x14ac:dyDescent="0.35">
      <c r="L39" s="26"/>
      <c r="N39" s="26">
        <f t="shared" si="2"/>
        <v>18</v>
      </c>
      <c r="O39" s="27" t="s">
        <v>72</v>
      </c>
      <c r="P39" s="28" t="s">
        <v>73</v>
      </c>
      <c r="Q39" s="26">
        <f t="shared" si="1"/>
        <v>10</v>
      </c>
      <c r="S39" s="26">
        <v>2</v>
      </c>
      <c r="T39" s="26">
        <v>5</v>
      </c>
    </row>
    <row r="40" spans="12:20" ht="50.5" customHeight="1" x14ac:dyDescent="0.35">
      <c r="N40" s="26">
        <v>19</v>
      </c>
      <c r="O40" s="27" t="s">
        <v>74</v>
      </c>
      <c r="P40" s="28" t="s">
        <v>75</v>
      </c>
      <c r="Q40" s="26">
        <f t="shared" si="1"/>
        <v>10</v>
      </c>
      <c r="S40" s="26">
        <v>2</v>
      </c>
      <c r="T40" s="26">
        <v>5</v>
      </c>
    </row>
    <row r="41" spans="12:20" ht="50.5" customHeight="1" x14ac:dyDescent="0.35">
      <c r="N41" s="26">
        <v>20</v>
      </c>
      <c r="O41" s="27" t="s">
        <v>76</v>
      </c>
      <c r="P41" s="28" t="s">
        <v>77</v>
      </c>
      <c r="Q41" s="26">
        <f t="shared" si="1"/>
        <v>0</v>
      </c>
      <c r="S41" s="26">
        <v>0</v>
      </c>
      <c r="T41" s="26">
        <v>0</v>
      </c>
    </row>
    <row r="42" spans="12:20" ht="50.5" customHeight="1" x14ac:dyDescent="0.35">
      <c r="N42" s="26">
        <v>21</v>
      </c>
      <c r="O42" s="27" t="s">
        <v>78</v>
      </c>
      <c r="P42" s="28" t="s">
        <v>79</v>
      </c>
      <c r="Q42" s="26">
        <f t="shared" si="1"/>
        <v>0</v>
      </c>
      <c r="S42" s="26">
        <v>0</v>
      </c>
      <c r="T42" s="26">
        <v>0</v>
      </c>
    </row>
    <row r="43" spans="12:20" ht="50.5" customHeight="1" x14ac:dyDescent="0.35">
      <c r="N43" s="26"/>
      <c r="O43" s="27"/>
      <c r="P43" s="28"/>
      <c r="Q43" s="26"/>
      <c r="S43" s="26"/>
      <c r="T43" s="26"/>
    </row>
    <row r="44" spans="12:20" ht="50.5" customHeight="1" x14ac:dyDescent="0.35">
      <c r="N44" s="26"/>
      <c r="O44" s="27"/>
      <c r="P44" s="28"/>
      <c r="Q44" s="26"/>
      <c r="S44" s="26"/>
      <c r="T44" s="26"/>
    </row>
    <row r="45" spans="12:20" ht="50.5" customHeight="1" x14ac:dyDescent="0.35">
      <c r="N45" s="26"/>
      <c r="O45" s="27"/>
      <c r="P45" s="28"/>
      <c r="Q45" s="26"/>
      <c r="S45" s="26"/>
      <c r="T45" s="26"/>
    </row>
    <row r="46" spans="12:20" ht="50.5" customHeight="1" x14ac:dyDescent="0.35">
      <c r="N46" s="26"/>
      <c r="O46" s="27"/>
      <c r="P46" s="28"/>
      <c r="Q46" s="26"/>
      <c r="S46" s="26"/>
      <c r="T46" s="26"/>
    </row>
    <row r="47" spans="12:20" ht="50.5" customHeight="1" x14ac:dyDescent="0.35">
      <c r="N47" s="26"/>
      <c r="O47" s="27"/>
      <c r="P47" s="28"/>
      <c r="Q47" s="26"/>
      <c r="S47" s="26"/>
      <c r="T47" s="26"/>
    </row>
    <row r="48" spans="12:20" ht="50.5" customHeight="1" x14ac:dyDescent="0.35"/>
    <row r="49" ht="50.5" customHeight="1" x14ac:dyDescent="0.35"/>
    <row r="50" ht="50.5" customHeight="1" x14ac:dyDescent="0.35"/>
    <row r="51" ht="50.5" customHeight="1" x14ac:dyDescent="0.35"/>
    <row r="52" ht="50.5" customHeight="1" x14ac:dyDescent="0.35"/>
    <row r="53" ht="50.5" customHeight="1" x14ac:dyDescent="0.35"/>
    <row r="54" ht="50.5" customHeight="1" x14ac:dyDescent="0.35"/>
    <row r="55" ht="50.5" customHeight="1" x14ac:dyDescent="0.35"/>
    <row r="56" ht="50.5" customHeight="1" x14ac:dyDescent="0.35"/>
    <row r="57" ht="50.5" customHeight="1" x14ac:dyDescent="0.35"/>
    <row r="58" ht="50.5" customHeight="1" x14ac:dyDescent="0.35"/>
    <row r="59" ht="50.5" customHeight="1" x14ac:dyDescent="0.35"/>
    <row r="60" ht="50.5" customHeight="1" x14ac:dyDescent="0.35"/>
    <row r="61" ht="50.5" customHeight="1" x14ac:dyDescent="0.35"/>
    <row r="62" ht="50.5" customHeight="1" x14ac:dyDescent="0.35"/>
    <row r="63" ht="50.5" customHeight="1" x14ac:dyDescent="0.35"/>
    <row r="64" ht="50.5" customHeight="1" x14ac:dyDescent="0.35"/>
    <row r="65" ht="50.5" customHeight="1" x14ac:dyDescent="0.35"/>
    <row r="66" ht="50.5" customHeight="1" x14ac:dyDescent="0.35"/>
    <row r="67" ht="50.5" customHeight="1" x14ac:dyDescent="0.35"/>
    <row r="68" ht="50.5" customHeight="1" x14ac:dyDescent="0.35"/>
    <row r="69" ht="50.5" customHeight="1" x14ac:dyDescent="0.35"/>
    <row r="70" ht="50.5" customHeight="1" x14ac:dyDescent="0.35"/>
    <row r="71" ht="50.5" customHeight="1" x14ac:dyDescent="0.35"/>
    <row r="72" ht="50.5" customHeight="1" x14ac:dyDescent="0.35"/>
    <row r="73" ht="50.5" customHeight="1" x14ac:dyDescent="0.35"/>
    <row r="74" ht="50.5" customHeight="1" x14ac:dyDescent="0.35"/>
    <row r="75" ht="50.5" customHeight="1" x14ac:dyDescent="0.35"/>
    <row r="76" ht="50.5" customHeight="1" x14ac:dyDescent="0.35"/>
    <row r="77" ht="50.5" customHeight="1" x14ac:dyDescent="0.35"/>
    <row r="78" ht="50.5" customHeight="1" x14ac:dyDescent="0.35"/>
    <row r="79" ht="50.5" customHeight="1" x14ac:dyDescent="0.35"/>
    <row r="80" ht="50.5" customHeight="1" x14ac:dyDescent="0.35"/>
    <row r="81" ht="50.5" customHeight="1" x14ac:dyDescent="0.35"/>
    <row r="82" ht="50.5" customHeight="1" x14ac:dyDescent="0.35"/>
    <row r="83" ht="50.5" customHeight="1" x14ac:dyDescent="0.35"/>
    <row r="84" ht="50.5" customHeight="1" x14ac:dyDescent="0.35"/>
    <row r="85" ht="50.5" customHeight="1" x14ac:dyDescent="0.35"/>
    <row r="86" ht="50.5" customHeight="1" x14ac:dyDescent="0.35"/>
    <row r="87" ht="50.5" customHeight="1" x14ac:dyDescent="0.35"/>
    <row r="88" ht="50.5" customHeight="1" x14ac:dyDescent="0.35"/>
    <row r="89" ht="50.5" customHeight="1" x14ac:dyDescent="0.35"/>
    <row r="90" ht="50.5" customHeight="1" x14ac:dyDescent="0.35"/>
    <row r="91" ht="50.5" customHeight="1" x14ac:dyDescent="0.35"/>
    <row r="92" ht="50.5" customHeight="1" x14ac:dyDescent="0.35"/>
    <row r="93" ht="50.5" customHeight="1" x14ac:dyDescent="0.35"/>
    <row r="94" ht="50.5" customHeight="1" x14ac:dyDescent="0.35"/>
    <row r="95" ht="50.5" customHeight="1" x14ac:dyDescent="0.35"/>
    <row r="96" ht="50.5" customHeight="1" x14ac:dyDescent="0.35"/>
    <row r="97" ht="50.5" customHeight="1" x14ac:dyDescent="0.35"/>
  </sheetData>
  <mergeCells count="2">
    <mergeCell ref="A6:A17"/>
    <mergeCell ref="B16:L16"/>
  </mergeCells>
  <pageMargins left="0.15748031496062992" right="0.1574803149606299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C2:Z44"/>
  <sheetViews>
    <sheetView topLeftCell="A5" zoomScale="80" zoomScaleNormal="80" workbookViewId="0">
      <selection activeCell="Q7" sqref="Q7"/>
    </sheetView>
  </sheetViews>
  <sheetFormatPr defaultColWidth="9.1796875" defaultRowHeight="14.5" x14ac:dyDescent="0.35"/>
  <cols>
    <col min="7" max="7" width="13.81640625" customWidth="1"/>
    <col min="16" max="16" width="7.81640625" customWidth="1"/>
    <col min="17" max="17" width="41.81640625" bestFit="1" customWidth="1"/>
    <col min="18" max="18" width="56.453125" bestFit="1" customWidth="1"/>
    <col min="19" max="19" width="12.453125" customWidth="1"/>
    <col min="20" max="20" width="15.453125" customWidth="1"/>
    <col min="21" max="21" width="16.453125" customWidth="1"/>
    <col min="22" max="23" width="32.81640625" bestFit="1" customWidth="1"/>
    <col min="24" max="24" width="30.7265625" bestFit="1" customWidth="1"/>
    <col min="25" max="25" width="37.26953125" customWidth="1"/>
  </cols>
  <sheetData>
    <row r="2" spans="3:24" ht="43.75" customHeight="1" x14ac:dyDescent="0.35">
      <c r="P2" s="24" t="s">
        <v>80</v>
      </c>
      <c r="Q2" s="24" t="s">
        <v>81</v>
      </c>
      <c r="R2" s="24" t="s">
        <v>82</v>
      </c>
      <c r="S2" s="24" t="s">
        <v>83</v>
      </c>
      <c r="T2" s="24" t="s">
        <v>84</v>
      </c>
      <c r="U2" s="24" t="s">
        <v>85</v>
      </c>
      <c r="V2" s="24" t="s">
        <v>86</v>
      </c>
    </row>
    <row r="3" spans="3:24" ht="43.5" x14ac:dyDescent="0.35">
      <c r="C3" s="121"/>
      <c r="D3" s="122"/>
      <c r="E3" s="122"/>
      <c r="F3" s="122"/>
      <c r="G3" s="122"/>
      <c r="H3" s="122"/>
      <c r="I3" s="122"/>
      <c r="J3" s="122"/>
      <c r="K3" s="122"/>
      <c r="L3" s="122"/>
      <c r="M3" s="122"/>
      <c r="P3" s="115">
        <v>1</v>
      </c>
      <c r="Q3" s="116" t="s">
        <v>87</v>
      </c>
      <c r="R3" s="136" t="s">
        <v>88</v>
      </c>
      <c r="S3" s="138">
        <v>73</v>
      </c>
      <c r="T3" s="116">
        <v>3</v>
      </c>
      <c r="U3" s="116">
        <v>10</v>
      </c>
      <c r="V3" s="119" t="s">
        <v>89</v>
      </c>
      <c r="X3" s="96" t="s">
        <v>90</v>
      </c>
    </row>
    <row r="4" spans="3:24" ht="43.5" x14ac:dyDescent="0.35">
      <c r="C4" s="121"/>
      <c r="D4" s="122"/>
      <c r="E4" s="122"/>
      <c r="F4" s="122"/>
      <c r="G4" s="122"/>
      <c r="H4" s="122"/>
      <c r="I4" s="122"/>
      <c r="J4" s="122"/>
      <c r="K4" s="122"/>
      <c r="L4" s="122"/>
      <c r="M4" s="122"/>
      <c r="P4" s="115">
        <v>2</v>
      </c>
      <c r="Q4" s="116" t="s">
        <v>91</v>
      </c>
      <c r="R4" s="136" t="s">
        <v>92</v>
      </c>
      <c r="S4" s="138">
        <v>73</v>
      </c>
      <c r="T4" s="116">
        <v>3</v>
      </c>
      <c r="U4" s="116">
        <v>10</v>
      </c>
      <c r="V4" s="119" t="s">
        <v>93</v>
      </c>
      <c r="X4" s="96" t="s">
        <v>94</v>
      </c>
    </row>
    <row r="5" spans="3:24" ht="58" x14ac:dyDescent="0.35">
      <c r="C5" s="121"/>
      <c r="D5" s="122"/>
      <c r="E5" s="122"/>
      <c r="F5" s="122"/>
      <c r="G5" s="122"/>
      <c r="H5" s="122"/>
      <c r="I5" s="122"/>
      <c r="J5" s="122"/>
      <c r="K5" s="122"/>
      <c r="L5" s="122"/>
      <c r="M5" s="122"/>
      <c r="P5" s="115">
        <v>3</v>
      </c>
      <c r="Q5" s="131" t="s">
        <v>95</v>
      </c>
      <c r="R5" s="136" t="s">
        <v>96</v>
      </c>
      <c r="S5" s="138" t="s">
        <v>97</v>
      </c>
      <c r="T5" s="116">
        <v>2</v>
      </c>
      <c r="U5" s="116">
        <v>10</v>
      </c>
      <c r="V5" s="119" t="s">
        <v>98</v>
      </c>
      <c r="X5" s="96" t="s">
        <v>99</v>
      </c>
    </row>
    <row r="6" spans="3:24" ht="43.5" x14ac:dyDescent="0.35">
      <c r="C6" s="121"/>
      <c r="D6" s="122"/>
      <c r="E6" s="123"/>
      <c r="F6" s="123"/>
      <c r="G6" s="123"/>
      <c r="H6" s="123"/>
      <c r="I6" s="124"/>
      <c r="J6" s="123"/>
      <c r="K6" s="123"/>
      <c r="L6" s="123"/>
      <c r="M6" s="123"/>
      <c r="P6" s="116">
        <v>4</v>
      </c>
      <c r="Q6" s="116" t="s">
        <v>100</v>
      </c>
      <c r="R6" s="136" t="s">
        <v>101</v>
      </c>
      <c r="S6" s="138">
        <v>67</v>
      </c>
      <c r="T6" s="116">
        <v>3</v>
      </c>
      <c r="U6" s="116">
        <v>9</v>
      </c>
      <c r="V6" s="119" t="s">
        <v>102</v>
      </c>
      <c r="X6" s="96" t="s">
        <v>103</v>
      </c>
    </row>
    <row r="7" spans="3:24" ht="43.5" x14ac:dyDescent="0.35">
      <c r="C7" s="121"/>
      <c r="D7" s="122"/>
      <c r="E7" s="125"/>
      <c r="F7" s="124"/>
      <c r="G7" s="124"/>
      <c r="H7" s="124"/>
      <c r="I7" s="124"/>
      <c r="J7" s="123"/>
      <c r="K7" s="123"/>
      <c r="L7" s="123"/>
      <c r="M7" s="123"/>
      <c r="P7" s="115">
        <v>5</v>
      </c>
      <c r="Q7" s="116" t="s">
        <v>104</v>
      </c>
      <c r="R7" s="136" t="s">
        <v>105</v>
      </c>
      <c r="S7" s="138">
        <v>67</v>
      </c>
      <c r="T7" s="116">
        <v>3</v>
      </c>
      <c r="U7" s="116">
        <v>9</v>
      </c>
      <c r="V7" s="119" t="s">
        <v>106</v>
      </c>
      <c r="X7" s="96" t="s">
        <v>107</v>
      </c>
    </row>
    <row r="8" spans="3:24" ht="43.5" x14ac:dyDescent="0.35">
      <c r="C8" s="121"/>
      <c r="D8" s="122"/>
      <c r="E8" s="125"/>
      <c r="F8" s="124"/>
      <c r="G8" s="124"/>
      <c r="H8" s="124"/>
      <c r="I8" s="124"/>
      <c r="J8" s="123"/>
      <c r="K8" s="123"/>
      <c r="L8" s="123"/>
      <c r="M8" s="123"/>
      <c r="P8" s="115">
        <v>6</v>
      </c>
      <c r="Q8" s="131" t="s">
        <v>108</v>
      </c>
      <c r="R8" s="136" t="s">
        <v>109</v>
      </c>
      <c r="S8" s="138">
        <v>67</v>
      </c>
      <c r="T8" s="116">
        <v>3</v>
      </c>
      <c r="U8" s="116">
        <v>9</v>
      </c>
      <c r="V8" s="119" t="s">
        <v>110</v>
      </c>
      <c r="X8" s="96" t="s">
        <v>111</v>
      </c>
    </row>
    <row r="9" spans="3:24" ht="43.5" x14ac:dyDescent="0.35">
      <c r="C9" s="121"/>
      <c r="D9" s="122"/>
      <c r="E9" s="123"/>
      <c r="F9" s="124"/>
      <c r="G9" s="124"/>
      <c r="H9" s="124"/>
      <c r="I9" s="124"/>
      <c r="J9" s="123"/>
      <c r="K9" s="123"/>
      <c r="L9" s="123"/>
      <c r="M9" s="123"/>
      <c r="P9" s="116">
        <v>7</v>
      </c>
      <c r="Q9" s="132" t="s">
        <v>112</v>
      </c>
      <c r="R9" s="136" t="s">
        <v>113</v>
      </c>
      <c r="S9" s="138">
        <v>67</v>
      </c>
      <c r="T9" s="116">
        <v>3</v>
      </c>
      <c r="U9" s="116">
        <v>9</v>
      </c>
      <c r="V9" s="119" t="s">
        <v>114</v>
      </c>
      <c r="X9" s="96" t="s">
        <v>115</v>
      </c>
    </row>
    <row r="10" spans="3:24" ht="43.5" x14ac:dyDescent="0.35">
      <c r="C10" s="121"/>
      <c r="D10" s="122"/>
      <c r="E10" s="123"/>
      <c r="F10" s="124"/>
      <c r="G10" s="126"/>
      <c r="H10" s="124"/>
      <c r="I10" s="124"/>
      <c r="J10" s="123"/>
      <c r="K10" s="123"/>
      <c r="L10" s="123"/>
      <c r="M10" s="123"/>
      <c r="P10" s="116">
        <v>8</v>
      </c>
      <c r="Q10" s="132" t="s">
        <v>116</v>
      </c>
      <c r="R10" s="137" t="s">
        <v>117</v>
      </c>
      <c r="S10" s="138">
        <v>67</v>
      </c>
      <c r="T10" s="132">
        <v>3</v>
      </c>
      <c r="U10" s="132">
        <v>9</v>
      </c>
      <c r="V10" s="134" t="s">
        <v>118</v>
      </c>
      <c r="X10" s="133" t="s">
        <v>119</v>
      </c>
    </row>
    <row r="11" spans="3:24" ht="43.5" x14ac:dyDescent="0.35">
      <c r="C11" s="121"/>
      <c r="D11" s="122"/>
      <c r="E11" s="123"/>
      <c r="F11" s="124"/>
      <c r="G11" s="124"/>
      <c r="H11" s="124"/>
      <c r="I11" s="124"/>
      <c r="J11" s="123"/>
      <c r="K11" s="123"/>
      <c r="L11" s="123"/>
      <c r="M11" s="123"/>
      <c r="P11" s="115">
        <v>9</v>
      </c>
      <c r="Q11" s="116" t="s">
        <v>120</v>
      </c>
      <c r="R11" s="136" t="s">
        <v>121</v>
      </c>
      <c r="S11" s="138">
        <v>66</v>
      </c>
      <c r="T11" s="116">
        <v>4</v>
      </c>
      <c r="U11" s="116">
        <v>8</v>
      </c>
      <c r="V11" s="119" t="s">
        <v>122</v>
      </c>
      <c r="X11" s="96" t="s">
        <v>123</v>
      </c>
    </row>
    <row r="12" spans="3:24" ht="58" x14ac:dyDescent="0.35">
      <c r="C12" s="121"/>
      <c r="D12" s="122"/>
      <c r="E12" s="127"/>
      <c r="F12" s="127"/>
      <c r="G12" s="127"/>
      <c r="H12" s="127"/>
      <c r="I12" s="127"/>
      <c r="J12" s="127"/>
      <c r="K12" s="127"/>
      <c r="L12" s="127"/>
      <c r="M12" s="127"/>
      <c r="P12" s="115">
        <v>10</v>
      </c>
      <c r="Q12" s="116" t="s">
        <v>124</v>
      </c>
      <c r="R12" s="136" t="s">
        <v>125</v>
      </c>
      <c r="S12" s="138">
        <v>66</v>
      </c>
      <c r="T12" s="116">
        <v>4</v>
      </c>
      <c r="U12" s="116">
        <v>8</v>
      </c>
      <c r="V12" s="119" t="s">
        <v>126</v>
      </c>
      <c r="X12" s="96" t="s">
        <v>127</v>
      </c>
    </row>
    <row r="13" spans="3:24" ht="36" customHeight="1" x14ac:dyDescent="0.35">
      <c r="C13" s="48"/>
      <c r="D13" s="121"/>
      <c r="E13" s="121"/>
      <c r="F13" s="121"/>
      <c r="G13" s="121"/>
      <c r="H13" s="121"/>
      <c r="I13" s="121"/>
      <c r="J13" s="121"/>
      <c r="K13" s="121"/>
      <c r="L13" s="121"/>
      <c r="M13" s="121"/>
    </row>
    <row r="14" spans="3:24" ht="36" customHeight="1" x14ac:dyDescent="0.35">
      <c r="P14" s="115"/>
    </row>
    <row r="15" spans="3:24" ht="36" customHeight="1" x14ac:dyDescent="0.35"/>
    <row r="16" spans="3:24" ht="36" customHeight="1" x14ac:dyDescent="0.35"/>
    <row r="17" spans="16:26" ht="60" customHeight="1" x14ac:dyDescent="0.35"/>
    <row r="18" spans="16:26" ht="60" customHeight="1" x14ac:dyDescent="0.35">
      <c r="Y18" s="119" t="s">
        <v>128</v>
      </c>
      <c r="Z18" s="120">
        <v>44105</v>
      </c>
    </row>
    <row r="19" spans="16:26" ht="60" customHeight="1" x14ac:dyDescent="0.35">
      <c r="Y19" s="119" t="s">
        <v>129</v>
      </c>
      <c r="Z19" s="120">
        <v>44105</v>
      </c>
    </row>
    <row r="20" spans="16:26" x14ac:dyDescent="0.35">
      <c r="Y20" s="119" t="s">
        <v>130</v>
      </c>
      <c r="Z20" s="120">
        <v>43770</v>
      </c>
    </row>
    <row r="21" spans="16:26" x14ac:dyDescent="0.35">
      <c r="Y21" s="119" t="s">
        <v>131</v>
      </c>
      <c r="Z21" s="120">
        <v>43770</v>
      </c>
    </row>
    <row r="22" spans="16:26" ht="60" customHeight="1" x14ac:dyDescent="0.35">
      <c r="Y22" s="119" t="s">
        <v>132</v>
      </c>
      <c r="Z22" s="120">
        <v>43770</v>
      </c>
    </row>
    <row r="23" spans="16:26" ht="60" customHeight="1" x14ac:dyDescent="0.35">
      <c r="Y23" s="119" t="s">
        <v>133</v>
      </c>
      <c r="Z23" s="120">
        <v>43770</v>
      </c>
    </row>
    <row r="24" spans="16:26" x14ac:dyDescent="0.35">
      <c r="Y24" s="119" t="s">
        <v>134</v>
      </c>
      <c r="Z24" s="120">
        <v>43770</v>
      </c>
    </row>
    <row r="25" spans="16:26" x14ac:dyDescent="0.35">
      <c r="Y25" s="134" t="s">
        <v>135</v>
      </c>
      <c r="Z25" s="135">
        <v>44440</v>
      </c>
    </row>
    <row r="26" spans="16:26" x14ac:dyDescent="0.35">
      <c r="Y26" s="119" t="s">
        <v>136</v>
      </c>
      <c r="Z26" s="120" t="s">
        <v>137</v>
      </c>
    </row>
    <row r="27" spans="16:26" x14ac:dyDescent="0.35">
      <c r="Y27" s="119" t="s">
        <v>138</v>
      </c>
      <c r="Z27" s="120" t="s">
        <v>139</v>
      </c>
    </row>
    <row r="31" spans="16:26" hidden="1" x14ac:dyDescent="0.35">
      <c r="P31" s="160" t="s">
        <v>140</v>
      </c>
      <c r="Q31" s="160" t="s">
        <v>141</v>
      </c>
      <c r="R31" s="161" t="s">
        <v>142</v>
      </c>
      <c r="S31" s="162"/>
      <c r="T31" s="163"/>
      <c r="U31" s="159" t="s">
        <v>143</v>
      </c>
      <c r="V31" s="159" t="s">
        <v>144</v>
      </c>
      <c r="W31" s="159" t="s">
        <v>145</v>
      </c>
      <c r="X31" s="159" t="s">
        <v>146</v>
      </c>
    </row>
    <row r="32" spans="16:26" hidden="1" x14ac:dyDescent="0.35">
      <c r="P32" s="160"/>
      <c r="Q32" s="160"/>
      <c r="R32" s="114" t="s">
        <v>147</v>
      </c>
      <c r="S32" s="114" t="s">
        <v>148</v>
      </c>
      <c r="T32" s="114" t="s">
        <v>149</v>
      </c>
      <c r="U32" s="159"/>
      <c r="V32" s="159"/>
      <c r="W32" s="159"/>
      <c r="X32" s="159"/>
    </row>
    <row r="33" spans="16:24" ht="29" hidden="1" x14ac:dyDescent="0.35">
      <c r="P33" s="115">
        <v>1</v>
      </c>
      <c r="Q33" s="116" t="s">
        <v>150</v>
      </c>
      <c r="R33" s="116">
        <v>10</v>
      </c>
      <c r="S33" s="116">
        <v>3</v>
      </c>
      <c r="T33" s="117" t="s">
        <v>151</v>
      </c>
      <c r="U33" s="96" t="s">
        <v>152</v>
      </c>
      <c r="V33" s="119" t="s">
        <v>153</v>
      </c>
      <c r="W33" s="120">
        <v>44105</v>
      </c>
      <c r="X33" s="119" t="s">
        <v>154</v>
      </c>
    </row>
    <row r="34" spans="16:24" ht="29" hidden="1" x14ac:dyDescent="0.35">
      <c r="P34" s="116">
        <v>2</v>
      </c>
      <c r="Q34" s="116" t="s">
        <v>155</v>
      </c>
      <c r="R34" s="116">
        <v>9</v>
      </c>
      <c r="S34" s="116">
        <v>3</v>
      </c>
      <c r="T34" s="117" t="s">
        <v>156</v>
      </c>
      <c r="U34" s="96" t="s">
        <v>157</v>
      </c>
      <c r="V34" s="119" t="s">
        <v>158</v>
      </c>
      <c r="W34" s="120">
        <v>44105</v>
      </c>
      <c r="X34" s="119" t="s">
        <v>159</v>
      </c>
    </row>
    <row r="35" spans="16:24" ht="29" hidden="1" x14ac:dyDescent="0.35">
      <c r="P35" s="115">
        <v>3</v>
      </c>
      <c r="Q35" s="116" t="s">
        <v>160</v>
      </c>
      <c r="R35" s="116">
        <v>9</v>
      </c>
      <c r="S35" s="116">
        <v>3</v>
      </c>
      <c r="T35" s="117" t="s">
        <v>161</v>
      </c>
      <c r="U35" s="96" t="s">
        <v>162</v>
      </c>
      <c r="V35" s="119" t="s">
        <v>163</v>
      </c>
      <c r="W35" s="120">
        <v>43770</v>
      </c>
      <c r="X35" s="119" t="s">
        <v>164</v>
      </c>
    </row>
    <row r="36" spans="16:24" ht="29" hidden="1" x14ac:dyDescent="0.35">
      <c r="P36" s="115">
        <v>4</v>
      </c>
      <c r="Q36" s="116" t="s">
        <v>165</v>
      </c>
      <c r="R36" s="116">
        <v>10</v>
      </c>
      <c r="S36" s="116">
        <v>3</v>
      </c>
      <c r="T36" s="117" t="s">
        <v>166</v>
      </c>
      <c r="U36" s="96" t="s">
        <v>167</v>
      </c>
      <c r="V36" s="119" t="s">
        <v>168</v>
      </c>
      <c r="W36" s="120">
        <v>43770</v>
      </c>
      <c r="X36" s="119" t="s">
        <v>169</v>
      </c>
    </row>
    <row r="37" spans="16:24" ht="29" hidden="1" x14ac:dyDescent="0.35">
      <c r="P37" s="115">
        <v>5</v>
      </c>
      <c r="Q37" s="131" t="s">
        <v>170</v>
      </c>
      <c r="R37" s="116">
        <v>10</v>
      </c>
      <c r="S37" s="116">
        <v>2</v>
      </c>
      <c r="T37" s="117" t="s">
        <v>171</v>
      </c>
      <c r="U37" s="96" t="s">
        <v>172</v>
      </c>
      <c r="V37" s="119" t="s">
        <v>173</v>
      </c>
      <c r="W37" s="120">
        <v>43770</v>
      </c>
      <c r="X37" s="119" t="s">
        <v>174</v>
      </c>
    </row>
    <row r="38" spans="16:24" ht="29" hidden="1" x14ac:dyDescent="0.35">
      <c r="P38" s="115">
        <v>6</v>
      </c>
      <c r="Q38" s="131" t="s">
        <v>175</v>
      </c>
      <c r="R38" s="116">
        <v>9</v>
      </c>
      <c r="S38" s="116">
        <v>3</v>
      </c>
      <c r="T38" s="117" t="s">
        <v>176</v>
      </c>
      <c r="U38" s="96" t="s">
        <v>177</v>
      </c>
      <c r="V38" s="119" t="s">
        <v>178</v>
      </c>
      <c r="W38" s="120">
        <v>43770</v>
      </c>
      <c r="X38" s="119" t="s">
        <v>179</v>
      </c>
    </row>
    <row r="39" spans="16:24" ht="29" hidden="1" x14ac:dyDescent="0.35">
      <c r="P39" s="116">
        <v>7</v>
      </c>
      <c r="Q39" s="132" t="s">
        <v>180</v>
      </c>
      <c r="R39" s="116">
        <v>9</v>
      </c>
      <c r="S39" s="116">
        <v>3</v>
      </c>
      <c r="T39" s="117" t="s">
        <v>181</v>
      </c>
      <c r="U39" s="96" t="s">
        <v>182</v>
      </c>
      <c r="V39" s="119" t="s">
        <v>183</v>
      </c>
      <c r="W39" s="120">
        <v>43770</v>
      </c>
      <c r="X39" s="119" t="s">
        <v>184</v>
      </c>
    </row>
    <row r="40" spans="16:24" ht="29" hidden="1" x14ac:dyDescent="0.35">
      <c r="P40" s="116">
        <v>8</v>
      </c>
      <c r="Q40" s="132" t="s">
        <v>185</v>
      </c>
      <c r="R40" s="132">
        <v>9</v>
      </c>
      <c r="S40" s="132">
        <v>3</v>
      </c>
      <c r="T40" s="117" t="s">
        <v>186</v>
      </c>
      <c r="U40" s="133" t="s">
        <v>187</v>
      </c>
      <c r="V40" s="134" t="s">
        <v>188</v>
      </c>
      <c r="W40" s="135">
        <v>44440</v>
      </c>
      <c r="X40" s="134" t="s">
        <v>189</v>
      </c>
    </row>
    <row r="41" spans="16:24" ht="29" hidden="1" x14ac:dyDescent="0.35">
      <c r="P41" s="115">
        <v>9</v>
      </c>
      <c r="Q41" s="116" t="s">
        <v>190</v>
      </c>
      <c r="R41" s="116">
        <v>8</v>
      </c>
      <c r="S41" s="116">
        <v>4</v>
      </c>
      <c r="T41" s="117" t="s">
        <v>191</v>
      </c>
      <c r="U41" s="96" t="s">
        <v>192</v>
      </c>
      <c r="V41" s="119" t="s">
        <v>193</v>
      </c>
      <c r="W41" s="120" t="s">
        <v>194</v>
      </c>
      <c r="X41" s="119" t="s">
        <v>195</v>
      </c>
    </row>
    <row r="42" spans="16:24" ht="29" hidden="1" x14ac:dyDescent="0.35">
      <c r="P42" s="115">
        <v>10</v>
      </c>
      <c r="Q42" s="116" t="s">
        <v>196</v>
      </c>
      <c r="R42" s="116">
        <v>8</v>
      </c>
      <c r="S42" s="116">
        <v>4</v>
      </c>
      <c r="T42" s="117" t="s">
        <v>197</v>
      </c>
      <c r="U42" s="96" t="s">
        <v>198</v>
      </c>
      <c r="V42" s="119" t="s">
        <v>199</v>
      </c>
      <c r="W42" s="120" t="s">
        <v>200</v>
      </c>
      <c r="X42" s="119" t="s">
        <v>201</v>
      </c>
    </row>
    <row r="43" spans="16:24" hidden="1" x14ac:dyDescent="0.35"/>
    <row r="44" spans="16:24" hidden="1" x14ac:dyDescent="0.35"/>
  </sheetData>
  <sortState ref="P3:V12">
    <sortCondition descending="1" ref="U3:U12"/>
  </sortState>
  <mergeCells count="7">
    <mergeCell ref="X31:X32"/>
    <mergeCell ref="V31:V32"/>
    <mergeCell ref="W31:W32"/>
    <mergeCell ref="P31:P32"/>
    <mergeCell ref="Q31:Q32"/>
    <mergeCell ref="R31:T31"/>
    <mergeCell ref="U31:U32"/>
  </mergeCells>
  <phoneticPr fontId="20" type="noConversion"/>
  <pageMargins left="0.7" right="0.7" top="0.75" bottom="0.75" header="0.3" footer="0.3"/>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9"/>
  <sheetViews>
    <sheetView tabSelected="1" topLeftCell="A2" zoomScale="62" zoomScaleNormal="62" workbookViewId="0">
      <selection activeCell="G9" sqref="G9"/>
    </sheetView>
  </sheetViews>
  <sheetFormatPr defaultColWidth="9.1796875" defaultRowHeight="14.5" x14ac:dyDescent="0.35"/>
  <cols>
    <col min="1" max="1" width="6.54296875" customWidth="1"/>
    <col min="2" max="2" width="34.36328125" customWidth="1"/>
    <col min="3" max="3" width="24.26953125" customWidth="1"/>
    <col min="4" max="4" width="22.81640625" customWidth="1"/>
    <col min="5" max="5" width="61.08984375" customWidth="1"/>
    <col min="6" max="6" width="29.453125" customWidth="1"/>
    <col min="7" max="7" width="13.54296875" customWidth="1"/>
    <col min="8" max="9" width="15.453125" customWidth="1"/>
    <col min="10" max="10" width="27.1796875" customWidth="1"/>
    <col min="11" max="11" width="34.7265625" customWidth="1"/>
    <col min="12" max="12" width="18.54296875" style="141" customWidth="1"/>
    <col min="13" max="14" width="18" customWidth="1"/>
    <col min="15" max="15" width="50.81640625" customWidth="1"/>
    <col min="16" max="16" width="15.54296875" customWidth="1"/>
  </cols>
  <sheetData>
    <row r="1" spans="1:21" ht="40.5" customHeight="1" x14ac:dyDescent="0.35">
      <c r="A1" s="172"/>
      <c r="B1" s="173"/>
      <c r="C1" s="169" t="s">
        <v>606</v>
      </c>
      <c r="D1" s="169"/>
      <c r="E1" s="169"/>
      <c r="F1" s="178" t="s">
        <v>609</v>
      </c>
      <c r="G1" s="179"/>
      <c r="H1" s="180"/>
      <c r="I1" s="156"/>
      <c r="J1" s="156"/>
      <c r="K1" s="156"/>
      <c r="L1" s="156"/>
      <c r="M1" s="156"/>
      <c r="N1" s="156"/>
      <c r="O1" s="156"/>
      <c r="P1" s="156"/>
      <c r="Q1" s="156"/>
      <c r="R1" s="156"/>
      <c r="S1" s="156"/>
      <c r="T1" s="156"/>
      <c r="U1" s="156"/>
    </row>
    <row r="2" spans="1:21" ht="24.75" customHeight="1" x14ac:dyDescent="0.35">
      <c r="A2" s="174"/>
      <c r="B2" s="175"/>
      <c r="C2" s="170"/>
      <c r="D2" s="170"/>
      <c r="E2" s="170"/>
      <c r="F2" s="181" t="s">
        <v>611</v>
      </c>
      <c r="G2" s="182"/>
      <c r="H2" s="183"/>
      <c r="I2" s="156"/>
      <c r="J2" s="156"/>
      <c r="K2" s="156"/>
      <c r="L2" s="156"/>
      <c r="M2" s="156"/>
      <c r="N2" s="156"/>
      <c r="O2" s="156"/>
      <c r="P2" s="156"/>
      <c r="Q2" s="156"/>
      <c r="R2" s="156"/>
      <c r="S2" s="156"/>
      <c r="T2" s="156"/>
      <c r="U2" s="156"/>
    </row>
    <row r="3" spans="1:21" ht="24.75" customHeight="1" x14ac:dyDescent="0.35">
      <c r="A3" s="174"/>
      <c r="B3" s="175"/>
      <c r="C3" s="170"/>
      <c r="D3" s="170"/>
      <c r="E3" s="170"/>
      <c r="F3" s="184" t="s">
        <v>610</v>
      </c>
      <c r="G3" s="185"/>
      <c r="H3" s="186"/>
      <c r="I3" s="156"/>
      <c r="J3" s="156"/>
      <c r="K3" s="156"/>
      <c r="L3" s="156"/>
      <c r="M3" s="156"/>
      <c r="N3" s="156"/>
      <c r="O3" s="156"/>
      <c r="P3" s="156"/>
      <c r="Q3" s="156"/>
      <c r="R3" s="156"/>
      <c r="S3" s="156"/>
      <c r="T3" s="156"/>
      <c r="U3" s="156"/>
    </row>
    <row r="4" spans="1:21" ht="24.75" customHeight="1" thickBot="1" x14ac:dyDescent="0.4">
      <c r="A4" s="176"/>
      <c r="B4" s="177"/>
      <c r="C4" s="171"/>
      <c r="D4" s="171"/>
      <c r="E4" s="171"/>
      <c r="F4" s="187" t="s">
        <v>612</v>
      </c>
      <c r="G4" s="188"/>
      <c r="H4" s="189"/>
      <c r="I4" s="156"/>
      <c r="J4" s="156"/>
      <c r="K4" s="156"/>
      <c r="L4" s="156"/>
      <c r="M4" s="156"/>
      <c r="N4" s="156"/>
      <c r="O4" s="156"/>
      <c r="P4" s="156"/>
      <c r="Q4" s="156"/>
      <c r="R4" s="156"/>
      <c r="S4" s="156"/>
      <c r="T4" s="156"/>
      <c r="U4" s="156"/>
    </row>
    <row r="6" spans="1:21" ht="22" customHeight="1" x14ac:dyDescent="0.35">
      <c r="A6" s="164"/>
      <c r="B6" s="164"/>
      <c r="C6" s="164"/>
      <c r="D6" s="164"/>
      <c r="E6" s="164"/>
      <c r="F6" s="164"/>
      <c r="G6" s="164"/>
      <c r="H6" s="164"/>
      <c r="I6" s="164"/>
      <c r="J6" s="164"/>
      <c r="K6" s="164"/>
      <c r="L6" s="164"/>
      <c r="M6" s="164"/>
      <c r="N6" s="164"/>
      <c r="O6" s="164"/>
      <c r="P6" s="164"/>
    </row>
    <row r="7" spans="1:21" ht="22" customHeight="1" x14ac:dyDescent="0.35">
      <c r="A7" s="165" t="s">
        <v>202</v>
      </c>
      <c r="B7" s="165" t="s">
        <v>203</v>
      </c>
      <c r="C7" s="165" t="s">
        <v>572</v>
      </c>
      <c r="D7" s="165" t="s">
        <v>204</v>
      </c>
      <c r="E7" s="165" t="s">
        <v>608</v>
      </c>
      <c r="F7" s="165"/>
      <c r="G7" s="166" t="s">
        <v>205</v>
      </c>
      <c r="H7" s="167"/>
      <c r="I7" s="168"/>
      <c r="J7" s="166" t="s">
        <v>206</v>
      </c>
      <c r="K7" s="167"/>
      <c r="L7" s="165" t="s">
        <v>207</v>
      </c>
      <c r="M7" s="165" t="s">
        <v>569</v>
      </c>
      <c r="N7" s="165" t="s">
        <v>570</v>
      </c>
      <c r="O7" s="165" t="s">
        <v>607</v>
      </c>
      <c r="P7" s="165" t="s">
        <v>208</v>
      </c>
    </row>
    <row r="8" spans="1:21" ht="52.5" customHeight="1" x14ac:dyDescent="0.35">
      <c r="A8" s="165"/>
      <c r="B8" s="165"/>
      <c r="C8" s="165"/>
      <c r="D8" s="165"/>
      <c r="E8" s="139" t="s">
        <v>209</v>
      </c>
      <c r="F8" s="139" t="s">
        <v>210</v>
      </c>
      <c r="G8" s="139" t="s">
        <v>211</v>
      </c>
      <c r="H8" s="139" t="s">
        <v>212</v>
      </c>
      <c r="I8" s="139" t="s">
        <v>213</v>
      </c>
      <c r="J8" s="139" t="s">
        <v>214</v>
      </c>
      <c r="K8" s="139" t="s">
        <v>215</v>
      </c>
      <c r="L8" s="165"/>
      <c r="M8" s="165"/>
      <c r="N8" s="165"/>
      <c r="O8" s="165"/>
      <c r="P8" s="165"/>
    </row>
    <row r="9" spans="1:21" ht="273.5" customHeight="1" x14ac:dyDescent="0.35">
      <c r="A9" s="142">
        <v>1</v>
      </c>
      <c r="B9" s="143" t="s">
        <v>216</v>
      </c>
      <c r="C9" s="143" t="s">
        <v>614</v>
      </c>
      <c r="D9" s="143" t="s">
        <v>217</v>
      </c>
      <c r="E9" s="143" t="s">
        <v>636</v>
      </c>
      <c r="F9" s="143" t="s">
        <v>615</v>
      </c>
      <c r="G9" s="144">
        <v>10</v>
      </c>
      <c r="H9" s="144">
        <v>3</v>
      </c>
      <c r="I9" s="145">
        <v>73</v>
      </c>
      <c r="J9" s="146" t="s">
        <v>604</v>
      </c>
      <c r="K9" s="147" t="s">
        <v>575</v>
      </c>
      <c r="L9" s="148" t="s">
        <v>218</v>
      </c>
      <c r="M9" s="149" t="s">
        <v>128</v>
      </c>
      <c r="N9" s="150">
        <v>44105</v>
      </c>
      <c r="O9" s="140" t="s">
        <v>219</v>
      </c>
      <c r="P9" s="151">
        <v>1</v>
      </c>
      <c r="Q9" s="152"/>
      <c r="R9" s="152"/>
    </row>
    <row r="10" spans="1:21" ht="235" customHeight="1" x14ac:dyDescent="0.35">
      <c r="A10" s="142">
        <v>2</v>
      </c>
      <c r="B10" s="143" t="s">
        <v>220</v>
      </c>
      <c r="C10" s="143" t="s">
        <v>616</v>
      </c>
      <c r="D10" s="143" t="s">
        <v>576</v>
      </c>
      <c r="E10" s="143" t="s">
        <v>617</v>
      </c>
      <c r="F10" s="143" t="s">
        <v>637</v>
      </c>
      <c r="G10" s="144">
        <v>10</v>
      </c>
      <c r="H10" s="144">
        <v>3</v>
      </c>
      <c r="I10" s="145" t="s">
        <v>221</v>
      </c>
      <c r="J10" s="147" t="s">
        <v>605</v>
      </c>
      <c r="K10" s="153" t="s">
        <v>577</v>
      </c>
      <c r="L10" s="148" t="s">
        <v>223</v>
      </c>
      <c r="M10" s="149" t="s">
        <v>128</v>
      </c>
      <c r="N10" s="150">
        <v>43770</v>
      </c>
      <c r="O10" s="140" t="s">
        <v>224</v>
      </c>
      <c r="P10" s="151">
        <v>1</v>
      </c>
      <c r="Q10" s="152"/>
      <c r="R10" s="152"/>
    </row>
    <row r="11" spans="1:21" ht="261" customHeight="1" x14ac:dyDescent="0.35">
      <c r="A11" s="142">
        <v>3</v>
      </c>
      <c r="B11" s="154" t="s">
        <v>225</v>
      </c>
      <c r="C11" s="143" t="s">
        <v>578</v>
      </c>
      <c r="D11" s="143" t="s">
        <v>226</v>
      </c>
      <c r="E11" s="143" t="s">
        <v>638</v>
      </c>
      <c r="F11" s="143" t="s">
        <v>227</v>
      </c>
      <c r="G11" s="144">
        <v>10</v>
      </c>
      <c r="H11" s="144">
        <v>2</v>
      </c>
      <c r="I11" s="145">
        <v>68</v>
      </c>
      <c r="J11" s="153" t="s">
        <v>618</v>
      </c>
      <c r="K11" s="153" t="s">
        <v>228</v>
      </c>
      <c r="L11" s="148" t="s">
        <v>229</v>
      </c>
      <c r="M11" s="149" t="s">
        <v>128</v>
      </c>
      <c r="N11" s="150">
        <v>43770</v>
      </c>
      <c r="O11" s="146" t="s">
        <v>230</v>
      </c>
      <c r="P11" s="151">
        <v>1</v>
      </c>
      <c r="Q11" s="152"/>
      <c r="R11" s="152"/>
    </row>
    <row r="12" spans="1:21" ht="280" customHeight="1" x14ac:dyDescent="0.35">
      <c r="A12" s="144">
        <v>4</v>
      </c>
      <c r="B12" s="143" t="s">
        <v>231</v>
      </c>
      <c r="C12" s="143" t="s">
        <v>579</v>
      </c>
      <c r="D12" s="143" t="s">
        <v>232</v>
      </c>
      <c r="E12" s="143" t="s">
        <v>619</v>
      </c>
      <c r="F12" s="143" t="s">
        <v>620</v>
      </c>
      <c r="G12" s="144">
        <v>9</v>
      </c>
      <c r="H12" s="144">
        <v>3</v>
      </c>
      <c r="I12" s="145" t="s">
        <v>233</v>
      </c>
      <c r="J12" s="147" t="s">
        <v>580</v>
      </c>
      <c r="K12" s="147" t="s">
        <v>577</v>
      </c>
      <c r="L12" s="148" t="s">
        <v>234</v>
      </c>
      <c r="M12" s="149" t="s">
        <v>128</v>
      </c>
      <c r="N12" s="150">
        <v>44105</v>
      </c>
      <c r="O12" s="140" t="s">
        <v>235</v>
      </c>
      <c r="P12" s="151">
        <v>1</v>
      </c>
      <c r="Q12" s="152"/>
      <c r="R12" s="152"/>
    </row>
    <row r="13" spans="1:21" ht="243.5" customHeight="1" x14ac:dyDescent="0.35">
      <c r="A13" s="142">
        <v>5</v>
      </c>
      <c r="B13" s="143" t="s">
        <v>236</v>
      </c>
      <c r="C13" s="143" t="s">
        <v>581</v>
      </c>
      <c r="D13" s="143" t="s">
        <v>237</v>
      </c>
      <c r="E13" s="143" t="s">
        <v>621</v>
      </c>
      <c r="F13" s="143" t="s">
        <v>622</v>
      </c>
      <c r="G13" s="144">
        <v>9</v>
      </c>
      <c r="H13" s="144">
        <v>3</v>
      </c>
      <c r="I13" s="145" t="s">
        <v>238</v>
      </c>
      <c r="J13" s="147" t="s">
        <v>222</v>
      </c>
      <c r="K13" s="147" t="s">
        <v>623</v>
      </c>
      <c r="L13" s="148" t="s">
        <v>239</v>
      </c>
      <c r="M13" s="149" t="s">
        <v>128</v>
      </c>
      <c r="N13" s="150">
        <v>43770</v>
      </c>
      <c r="O13" s="140" t="s">
        <v>235</v>
      </c>
      <c r="P13" s="151">
        <v>1</v>
      </c>
      <c r="Q13" s="152"/>
      <c r="R13" s="152"/>
    </row>
    <row r="14" spans="1:21" ht="243.5" customHeight="1" x14ac:dyDescent="0.35">
      <c r="A14" s="142">
        <v>6</v>
      </c>
      <c r="B14" s="154" t="s">
        <v>240</v>
      </c>
      <c r="C14" s="143" t="s">
        <v>624</v>
      </c>
      <c r="D14" s="143" t="s">
        <v>582</v>
      </c>
      <c r="E14" s="143" t="s">
        <v>625</v>
      </c>
      <c r="F14" s="143" t="s">
        <v>626</v>
      </c>
      <c r="G14" s="144">
        <v>9</v>
      </c>
      <c r="H14" s="144">
        <v>3</v>
      </c>
      <c r="I14" s="145">
        <v>67</v>
      </c>
      <c r="J14" s="146" t="s">
        <v>584</v>
      </c>
      <c r="K14" s="153" t="s">
        <v>613</v>
      </c>
      <c r="L14" s="148" t="s">
        <v>241</v>
      </c>
      <c r="M14" s="149" t="s">
        <v>128</v>
      </c>
      <c r="N14" s="150">
        <v>43770</v>
      </c>
      <c r="O14" s="140" t="s">
        <v>583</v>
      </c>
      <c r="P14" s="151">
        <v>1</v>
      </c>
      <c r="Q14" s="152"/>
      <c r="R14" s="152"/>
    </row>
    <row r="15" spans="1:21" ht="334" customHeight="1" x14ac:dyDescent="0.35">
      <c r="A15" s="144">
        <v>7</v>
      </c>
      <c r="B15" s="143" t="s">
        <v>242</v>
      </c>
      <c r="C15" s="143" t="s">
        <v>627</v>
      </c>
      <c r="D15" s="143" t="s">
        <v>585</v>
      </c>
      <c r="E15" s="143" t="s">
        <v>628</v>
      </c>
      <c r="F15" s="143" t="s">
        <v>588</v>
      </c>
      <c r="G15" s="144">
        <v>8</v>
      </c>
      <c r="H15" s="144">
        <v>5</v>
      </c>
      <c r="I15" s="145" t="s">
        <v>243</v>
      </c>
      <c r="J15" s="146" t="s">
        <v>586</v>
      </c>
      <c r="K15" s="146" t="s">
        <v>587</v>
      </c>
      <c r="L15" s="148" t="s">
        <v>244</v>
      </c>
      <c r="M15" s="149" t="s">
        <v>128</v>
      </c>
      <c r="N15" s="150">
        <v>43770</v>
      </c>
      <c r="O15" s="140" t="s">
        <v>573</v>
      </c>
      <c r="P15" s="151">
        <v>1</v>
      </c>
      <c r="Q15" s="152"/>
      <c r="R15" s="152"/>
    </row>
    <row r="16" spans="1:21" ht="337" customHeight="1" x14ac:dyDescent="0.35">
      <c r="A16" s="142">
        <v>8</v>
      </c>
      <c r="B16" s="143" t="s">
        <v>245</v>
      </c>
      <c r="C16" s="146" t="s">
        <v>589</v>
      </c>
      <c r="D16" s="147" t="s">
        <v>629</v>
      </c>
      <c r="E16" s="153" t="s">
        <v>630</v>
      </c>
      <c r="F16" s="153" t="s">
        <v>631</v>
      </c>
      <c r="G16" s="144">
        <v>9</v>
      </c>
      <c r="H16" s="144">
        <v>3</v>
      </c>
      <c r="I16" s="145" t="s">
        <v>246</v>
      </c>
      <c r="J16" s="146" t="s">
        <v>632</v>
      </c>
      <c r="K16" s="149" t="s">
        <v>247</v>
      </c>
      <c r="L16" s="148" t="s">
        <v>248</v>
      </c>
      <c r="M16" s="149" t="s">
        <v>571</v>
      </c>
      <c r="N16" s="150">
        <v>44440</v>
      </c>
      <c r="O16" s="140" t="s">
        <v>633</v>
      </c>
      <c r="P16" s="151">
        <v>1</v>
      </c>
      <c r="Q16" s="152"/>
      <c r="R16" s="152"/>
    </row>
    <row r="17" spans="1:18" ht="203.5" customHeight="1" x14ac:dyDescent="0.35">
      <c r="A17" s="142">
        <v>9</v>
      </c>
      <c r="B17" s="143" t="s">
        <v>249</v>
      </c>
      <c r="C17" s="146" t="s">
        <v>590</v>
      </c>
      <c r="D17" s="147" t="s">
        <v>634</v>
      </c>
      <c r="E17" s="153" t="s">
        <v>635</v>
      </c>
      <c r="F17" s="153" t="s">
        <v>592</v>
      </c>
      <c r="G17" s="144">
        <v>8</v>
      </c>
      <c r="H17" s="144">
        <v>4</v>
      </c>
      <c r="I17" s="145" t="s">
        <v>250</v>
      </c>
      <c r="J17" s="146" t="s">
        <v>591</v>
      </c>
      <c r="K17" s="149" t="s">
        <v>593</v>
      </c>
      <c r="L17" s="148" t="s">
        <v>251</v>
      </c>
      <c r="M17" s="149" t="s">
        <v>128</v>
      </c>
      <c r="N17" s="150" t="s">
        <v>594</v>
      </c>
      <c r="O17" s="140" t="s">
        <v>574</v>
      </c>
      <c r="P17" s="151">
        <v>0.9</v>
      </c>
      <c r="Q17" s="152"/>
      <c r="R17" s="152"/>
    </row>
    <row r="18" spans="1:18" ht="409" customHeight="1" x14ac:dyDescent="0.35">
      <c r="A18" s="142">
        <v>10</v>
      </c>
      <c r="B18" s="143" t="s">
        <v>253</v>
      </c>
      <c r="C18" s="146" t="s">
        <v>595</v>
      </c>
      <c r="D18" s="147" t="s">
        <v>598</v>
      </c>
      <c r="E18" s="153" t="s">
        <v>602</v>
      </c>
      <c r="F18" s="153" t="s">
        <v>597</v>
      </c>
      <c r="G18" s="144">
        <v>8</v>
      </c>
      <c r="H18" s="144">
        <v>4</v>
      </c>
      <c r="I18" s="145" t="s">
        <v>252</v>
      </c>
      <c r="J18" s="146" t="s">
        <v>596</v>
      </c>
      <c r="K18" s="146" t="s">
        <v>599</v>
      </c>
      <c r="L18" s="148" t="s">
        <v>600</v>
      </c>
      <c r="M18" s="149" t="s">
        <v>601</v>
      </c>
      <c r="N18" s="150" t="s">
        <v>594</v>
      </c>
      <c r="O18" s="140" t="s">
        <v>603</v>
      </c>
      <c r="P18" s="151">
        <v>1</v>
      </c>
      <c r="Q18" s="152"/>
      <c r="R18" s="152"/>
    </row>
    <row r="19" spans="1:18" x14ac:dyDescent="0.35">
      <c r="A19" s="152"/>
      <c r="B19" s="152"/>
      <c r="C19" s="152"/>
      <c r="D19" s="152"/>
      <c r="E19" s="152"/>
      <c r="F19" s="152"/>
      <c r="G19" s="152"/>
      <c r="H19" s="152"/>
      <c r="I19" s="152"/>
      <c r="J19" s="152"/>
      <c r="K19" s="152"/>
      <c r="L19" s="155"/>
      <c r="M19" s="152"/>
      <c r="N19" s="152"/>
      <c r="O19" s="152"/>
      <c r="P19" s="152"/>
      <c r="Q19" s="152"/>
      <c r="R19" s="152"/>
    </row>
  </sheetData>
  <mergeCells count="19">
    <mergeCell ref="C1:E4"/>
    <mergeCell ref="A1:B4"/>
    <mergeCell ref="F1:H1"/>
    <mergeCell ref="F2:H2"/>
    <mergeCell ref="F3:H3"/>
    <mergeCell ref="F4:H4"/>
    <mergeCell ref="A6:P6"/>
    <mergeCell ref="P7:P8"/>
    <mergeCell ref="O7:O8"/>
    <mergeCell ref="J7:K7"/>
    <mergeCell ref="L7:L8"/>
    <mergeCell ref="M7:M8"/>
    <mergeCell ref="N7:N8"/>
    <mergeCell ref="G7:I7"/>
    <mergeCell ref="A7:A8"/>
    <mergeCell ref="B7:B8"/>
    <mergeCell ref="C7:C8"/>
    <mergeCell ref="D7:D8"/>
    <mergeCell ref="E7:F7"/>
  </mergeCells>
  <pageMargins left="0.7" right="0.7" top="0.75" bottom="0.75" header="0.3" footer="0.3"/>
  <pageSetup orientation="portrait" horizontalDpi="4294967293" vertic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4:T14"/>
  <sheetViews>
    <sheetView topLeftCell="C1" workbookViewId="0">
      <selection activeCell="Q7" sqref="Q7"/>
    </sheetView>
  </sheetViews>
  <sheetFormatPr defaultColWidth="9.1796875" defaultRowHeight="14.5" x14ac:dyDescent="0.35"/>
  <cols>
    <col min="4" max="4" width="44.453125" customWidth="1"/>
    <col min="5" max="5" width="3" customWidth="1"/>
    <col min="6" max="38" width="2.81640625" customWidth="1"/>
  </cols>
  <sheetData>
    <row r="4" spans="3:20" x14ac:dyDescent="0.35">
      <c r="C4" s="190" t="s">
        <v>254</v>
      </c>
      <c r="D4" s="190" t="s">
        <v>255</v>
      </c>
      <c r="E4" s="191" t="s">
        <v>256</v>
      </c>
      <c r="F4" s="191"/>
      <c r="G4" s="191"/>
      <c r="H4" s="191"/>
      <c r="I4" s="191" t="s">
        <v>257</v>
      </c>
      <c r="J4" s="191"/>
      <c r="K4" s="191"/>
      <c r="L4" s="191"/>
      <c r="M4" s="191" t="s">
        <v>258</v>
      </c>
      <c r="N4" s="191"/>
      <c r="O4" s="191"/>
      <c r="P4" s="191"/>
      <c r="Q4" s="191" t="s">
        <v>259</v>
      </c>
      <c r="R4" s="191"/>
      <c r="S4" s="191"/>
      <c r="T4" s="191"/>
    </row>
    <row r="5" spans="3:20" x14ac:dyDescent="0.35">
      <c r="C5" s="190"/>
      <c r="D5" s="190"/>
      <c r="E5" s="129" t="s">
        <v>260</v>
      </c>
      <c r="F5" s="129" t="s">
        <v>261</v>
      </c>
      <c r="G5" s="129" t="s">
        <v>262</v>
      </c>
      <c r="H5" s="129" t="s">
        <v>263</v>
      </c>
      <c r="I5" s="129" t="s">
        <v>264</v>
      </c>
      <c r="J5" s="129" t="s">
        <v>265</v>
      </c>
      <c r="K5" s="129" t="s">
        <v>266</v>
      </c>
      <c r="L5" s="129" t="s">
        <v>267</v>
      </c>
      <c r="M5" s="129" t="s">
        <v>268</v>
      </c>
      <c r="N5" s="129" t="s">
        <v>269</v>
      </c>
      <c r="O5" s="129" t="s">
        <v>270</v>
      </c>
      <c r="P5" s="129" t="s">
        <v>271</v>
      </c>
      <c r="Q5" s="129" t="s">
        <v>272</v>
      </c>
      <c r="R5" s="129" t="s">
        <v>273</v>
      </c>
      <c r="S5" s="129" t="s">
        <v>274</v>
      </c>
      <c r="T5" s="129" t="s">
        <v>275</v>
      </c>
    </row>
    <row r="6" spans="3:20" ht="44.5" customHeight="1" x14ac:dyDescent="0.35">
      <c r="C6" s="44">
        <v>1</v>
      </c>
      <c r="D6" s="130" t="s">
        <v>276</v>
      </c>
      <c r="E6" s="128"/>
      <c r="F6" s="118"/>
      <c r="G6" s="118"/>
      <c r="H6" s="118"/>
      <c r="I6" s="118"/>
      <c r="J6" s="118"/>
      <c r="K6" s="118"/>
      <c r="L6" s="118"/>
      <c r="M6" s="118"/>
      <c r="N6" s="118"/>
      <c r="O6" s="118"/>
      <c r="P6" s="118"/>
      <c r="Q6" s="118"/>
      <c r="R6" s="118"/>
      <c r="S6" s="118"/>
      <c r="T6" s="118"/>
    </row>
    <row r="7" spans="3:20" ht="30" customHeight="1" x14ac:dyDescent="0.35">
      <c r="C7" s="44">
        <v>2</v>
      </c>
      <c r="D7" s="130" t="s">
        <v>277</v>
      </c>
      <c r="E7" s="118"/>
      <c r="F7" s="128"/>
      <c r="G7" s="128"/>
      <c r="H7" s="128"/>
      <c r="I7" s="128"/>
      <c r="J7" s="118"/>
      <c r="K7" s="118"/>
      <c r="L7" s="118"/>
      <c r="M7" s="118"/>
      <c r="N7" s="118"/>
      <c r="O7" s="118"/>
      <c r="P7" s="118"/>
      <c r="Q7" s="118"/>
      <c r="R7" s="118"/>
      <c r="S7" s="118"/>
      <c r="T7" s="118"/>
    </row>
    <row r="8" spans="3:20" ht="29" x14ac:dyDescent="0.35">
      <c r="C8" s="44">
        <v>3</v>
      </c>
      <c r="D8" s="130" t="s">
        <v>278</v>
      </c>
      <c r="E8" s="118"/>
      <c r="F8" s="118"/>
      <c r="G8" s="118"/>
      <c r="H8" s="128"/>
      <c r="I8" s="128"/>
      <c r="J8" s="128"/>
      <c r="K8" s="128"/>
      <c r="L8" s="118"/>
      <c r="M8" s="118"/>
      <c r="N8" s="118"/>
      <c r="O8" s="118"/>
      <c r="P8" s="118"/>
      <c r="Q8" s="118"/>
      <c r="R8" s="118"/>
      <c r="S8" s="118"/>
      <c r="T8" s="118"/>
    </row>
    <row r="9" spans="3:20" ht="29" x14ac:dyDescent="0.35">
      <c r="C9" s="44">
        <v>4</v>
      </c>
      <c r="D9" s="130" t="s">
        <v>279</v>
      </c>
      <c r="E9" s="118"/>
      <c r="F9" s="118"/>
      <c r="G9" s="118"/>
      <c r="H9" s="118"/>
      <c r="I9" s="118"/>
      <c r="J9" s="118"/>
      <c r="K9" s="118"/>
      <c r="L9" s="118"/>
      <c r="M9" s="118"/>
      <c r="N9" s="128"/>
      <c r="O9" s="128"/>
      <c r="P9" s="118"/>
      <c r="Q9" s="118"/>
      <c r="R9" s="118"/>
      <c r="S9" s="118"/>
      <c r="T9" s="118"/>
    </row>
    <row r="10" spans="3:20" ht="29" x14ac:dyDescent="0.35">
      <c r="C10" s="44">
        <v>5</v>
      </c>
      <c r="D10" s="130" t="s">
        <v>280</v>
      </c>
      <c r="E10" s="118"/>
      <c r="F10" s="128"/>
      <c r="G10" s="118"/>
      <c r="H10" s="118"/>
      <c r="I10" s="118"/>
      <c r="J10" s="118"/>
      <c r="K10" s="118"/>
      <c r="L10" s="118"/>
      <c r="M10" s="118"/>
      <c r="N10" s="118"/>
      <c r="O10" s="118"/>
      <c r="P10" s="118"/>
      <c r="Q10" s="118"/>
      <c r="R10" s="128"/>
      <c r="S10" s="118"/>
      <c r="T10" s="118"/>
    </row>
    <row r="14" spans="3:20" x14ac:dyDescent="0.35">
      <c r="D14" s="35"/>
    </row>
  </sheetData>
  <mergeCells count="6">
    <mergeCell ref="C4:C5"/>
    <mergeCell ref="E4:H4"/>
    <mergeCell ref="I4:L4"/>
    <mergeCell ref="M4:P4"/>
    <mergeCell ref="Q4:T4"/>
    <mergeCell ref="D4: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7"/>
  <sheetViews>
    <sheetView zoomScale="80" zoomScaleNormal="80" workbookViewId="0">
      <selection activeCell="D16" sqref="D16:F17"/>
    </sheetView>
  </sheetViews>
  <sheetFormatPr defaultColWidth="9.1796875" defaultRowHeight="14.5" x14ac:dyDescent="0.35"/>
  <cols>
    <col min="3" max="3" width="52.54296875" customWidth="1"/>
    <col min="4" max="4" width="18.26953125" customWidth="1"/>
    <col min="5" max="5" width="17.54296875" customWidth="1"/>
    <col min="6" max="6" width="22.81640625" customWidth="1"/>
    <col min="7" max="7" width="28.453125" customWidth="1"/>
    <col min="8" max="8" width="19.453125" customWidth="1"/>
    <col min="9" max="9" width="17.1796875" customWidth="1"/>
  </cols>
  <sheetData>
    <row r="5" spans="2:9" ht="33.65" customHeight="1" x14ac:dyDescent="0.35">
      <c r="B5" s="160" t="s">
        <v>281</v>
      </c>
      <c r="C5" s="160" t="s">
        <v>282</v>
      </c>
      <c r="D5" s="161" t="s">
        <v>283</v>
      </c>
      <c r="E5" s="162"/>
      <c r="F5" s="163"/>
      <c r="G5" s="159" t="s">
        <v>284</v>
      </c>
      <c r="H5" s="159" t="s">
        <v>285</v>
      </c>
      <c r="I5" s="159" t="s">
        <v>286</v>
      </c>
    </row>
    <row r="6" spans="2:9" ht="30" customHeight="1" x14ac:dyDescent="0.35">
      <c r="B6" s="160"/>
      <c r="C6" s="160"/>
      <c r="D6" s="114" t="s">
        <v>287</v>
      </c>
      <c r="E6" s="114" t="s">
        <v>288</v>
      </c>
      <c r="F6" s="114" t="s">
        <v>289</v>
      </c>
      <c r="G6" s="159"/>
      <c r="H6" s="159"/>
      <c r="I6" s="159"/>
    </row>
    <row r="7" spans="2:9" ht="30.65" customHeight="1" x14ac:dyDescent="0.35">
      <c r="B7" s="115">
        <v>1</v>
      </c>
      <c r="C7" s="116" t="s">
        <v>290</v>
      </c>
      <c r="D7" s="116">
        <v>10</v>
      </c>
      <c r="E7" s="116">
        <v>3</v>
      </c>
      <c r="F7" s="117" t="s">
        <v>291</v>
      </c>
      <c r="G7" s="119" t="s">
        <v>292</v>
      </c>
      <c r="H7" s="119" t="s">
        <v>293</v>
      </c>
      <c r="I7" s="120">
        <v>44105</v>
      </c>
    </row>
    <row r="8" spans="2:9" ht="30.65" customHeight="1" x14ac:dyDescent="0.35">
      <c r="B8" s="116">
        <v>2</v>
      </c>
      <c r="C8" s="116" t="s">
        <v>294</v>
      </c>
      <c r="D8" s="116">
        <v>9</v>
      </c>
      <c r="E8" s="116">
        <v>3</v>
      </c>
      <c r="F8" s="117" t="s">
        <v>295</v>
      </c>
      <c r="G8" s="119" t="s">
        <v>296</v>
      </c>
      <c r="H8" s="119" t="s">
        <v>297</v>
      </c>
      <c r="I8" s="120">
        <v>44105</v>
      </c>
    </row>
    <row r="9" spans="2:9" ht="30.65" customHeight="1" x14ac:dyDescent="0.35">
      <c r="B9" s="115">
        <v>3</v>
      </c>
      <c r="C9" s="116" t="s">
        <v>298</v>
      </c>
      <c r="D9" s="116">
        <v>9</v>
      </c>
      <c r="E9" s="116">
        <v>3</v>
      </c>
      <c r="F9" s="117" t="s">
        <v>299</v>
      </c>
      <c r="G9" s="119" t="s">
        <v>300</v>
      </c>
      <c r="H9" s="119" t="s">
        <v>301</v>
      </c>
      <c r="I9" s="120">
        <v>43770</v>
      </c>
    </row>
    <row r="10" spans="2:9" ht="30.65" customHeight="1" x14ac:dyDescent="0.35">
      <c r="B10" s="115">
        <v>4</v>
      </c>
      <c r="C10" s="116" t="s">
        <v>302</v>
      </c>
      <c r="D10" s="116">
        <v>10</v>
      </c>
      <c r="E10" s="116">
        <v>3</v>
      </c>
      <c r="F10" s="117" t="s">
        <v>303</v>
      </c>
      <c r="G10" s="119" t="s">
        <v>304</v>
      </c>
      <c r="H10" s="119" t="s">
        <v>305</v>
      </c>
      <c r="I10" s="120">
        <v>43770</v>
      </c>
    </row>
    <row r="11" spans="2:9" ht="30.65" customHeight="1" x14ac:dyDescent="0.35">
      <c r="B11" s="115">
        <v>5</v>
      </c>
      <c r="C11" s="115" t="s">
        <v>306</v>
      </c>
      <c r="D11" s="116">
        <v>10</v>
      </c>
      <c r="E11" s="116">
        <v>2</v>
      </c>
      <c r="F11" s="117" t="s">
        <v>307</v>
      </c>
      <c r="G11" s="119" t="s">
        <v>308</v>
      </c>
      <c r="H11" s="119" t="s">
        <v>309</v>
      </c>
      <c r="I11" s="120">
        <v>43770</v>
      </c>
    </row>
    <row r="12" spans="2:9" ht="30.65" customHeight="1" x14ac:dyDescent="0.35">
      <c r="B12" s="115">
        <v>6</v>
      </c>
      <c r="C12" s="115" t="s">
        <v>310</v>
      </c>
      <c r="D12" s="116">
        <v>9</v>
      </c>
      <c r="E12" s="116">
        <v>3</v>
      </c>
      <c r="F12" s="117" t="s">
        <v>311</v>
      </c>
      <c r="G12" s="119" t="s">
        <v>312</v>
      </c>
      <c r="H12" s="119" t="s">
        <v>313</v>
      </c>
      <c r="I12" s="120">
        <v>43770</v>
      </c>
    </row>
    <row r="13" spans="2:9" ht="30.65" customHeight="1" x14ac:dyDescent="0.35">
      <c r="B13" s="116">
        <v>7</v>
      </c>
      <c r="C13" s="116" t="s">
        <v>314</v>
      </c>
      <c r="D13" s="116">
        <v>9</v>
      </c>
      <c r="E13" s="116">
        <v>3</v>
      </c>
      <c r="F13" s="117" t="s">
        <v>315</v>
      </c>
      <c r="G13" s="119" t="s">
        <v>316</v>
      </c>
      <c r="H13" s="119" t="s">
        <v>317</v>
      </c>
      <c r="I13" s="120">
        <v>43770</v>
      </c>
    </row>
    <row r="14" spans="2:9" ht="30.65" customHeight="1" x14ac:dyDescent="0.35">
      <c r="B14" s="116">
        <v>8</v>
      </c>
      <c r="C14" s="116" t="s">
        <v>318</v>
      </c>
      <c r="D14" s="116">
        <v>8</v>
      </c>
      <c r="E14" s="116">
        <v>4</v>
      </c>
      <c r="F14" s="117" t="s">
        <v>319</v>
      </c>
      <c r="G14" s="119" t="s">
        <v>320</v>
      </c>
      <c r="H14" s="119" t="s">
        <v>321</v>
      </c>
      <c r="I14" s="120">
        <v>43770</v>
      </c>
    </row>
    <row r="15" spans="2:9" ht="30.65" customHeight="1" x14ac:dyDescent="0.35">
      <c r="B15" s="115">
        <v>9</v>
      </c>
      <c r="C15" s="116" t="s">
        <v>322</v>
      </c>
      <c r="D15" s="116">
        <v>9</v>
      </c>
      <c r="E15" s="116">
        <v>3</v>
      </c>
      <c r="F15" s="117" t="s">
        <v>323</v>
      </c>
      <c r="G15" s="119" t="s">
        <v>324</v>
      </c>
      <c r="H15" s="119" t="s">
        <v>325</v>
      </c>
      <c r="I15" s="120">
        <v>44440</v>
      </c>
    </row>
    <row r="16" spans="2:9" ht="30.65" customHeight="1" x14ac:dyDescent="0.35">
      <c r="B16" s="115">
        <v>10</v>
      </c>
      <c r="C16" s="116" t="s">
        <v>326</v>
      </c>
      <c r="D16" s="116">
        <v>8</v>
      </c>
      <c r="E16" s="116">
        <v>4</v>
      </c>
      <c r="F16" s="117" t="s">
        <v>327</v>
      </c>
      <c r="G16" s="119" t="s">
        <v>328</v>
      </c>
      <c r="H16" s="119" t="s">
        <v>329</v>
      </c>
      <c r="I16" s="120" t="s">
        <v>330</v>
      </c>
    </row>
    <row r="17" spans="2:9" ht="30.65" customHeight="1" x14ac:dyDescent="0.35">
      <c r="B17" s="115">
        <v>11</v>
      </c>
      <c r="C17" s="116" t="s">
        <v>331</v>
      </c>
      <c r="D17" s="116">
        <v>8</v>
      </c>
      <c r="E17" s="116">
        <v>4</v>
      </c>
      <c r="F17" s="117" t="s">
        <v>332</v>
      </c>
      <c r="G17" s="119" t="s">
        <v>333</v>
      </c>
      <c r="H17" s="119" t="s">
        <v>334</v>
      </c>
      <c r="I17" s="120" t="s">
        <v>335</v>
      </c>
    </row>
  </sheetData>
  <mergeCells count="6">
    <mergeCell ref="I5:I6"/>
    <mergeCell ref="G5:G6"/>
    <mergeCell ref="H5:H6"/>
    <mergeCell ref="B5:B6"/>
    <mergeCell ref="C5:C6"/>
    <mergeCell ref="D5:F5"/>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11"/>
  <sheetViews>
    <sheetView workbookViewId="0">
      <selection activeCell="C1" sqref="C1:H11"/>
    </sheetView>
  </sheetViews>
  <sheetFormatPr defaultColWidth="9.1796875" defaultRowHeight="14.5" x14ac:dyDescent="0.35"/>
  <sheetData>
    <row r="1" spans="3:8" ht="17" x14ac:dyDescent="0.4">
      <c r="C1" s="24" t="s">
        <v>336</v>
      </c>
      <c r="D1" s="24" t="s">
        <v>337</v>
      </c>
      <c r="E1" s="24" t="s">
        <v>338</v>
      </c>
      <c r="F1" s="25"/>
      <c r="G1" s="24" t="s">
        <v>339</v>
      </c>
      <c r="H1" s="24" t="s">
        <v>340</v>
      </c>
    </row>
    <row r="2" spans="3:8" ht="304.5" x14ac:dyDescent="0.35">
      <c r="C2" s="32" t="s">
        <v>341</v>
      </c>
      <c r="D2" s="33" t="s">
        <v>342</v>
      </c>
      <c r="E2" s="31">
        <f t="shared" ref="E2:E11" si="0">+G2*H2</f>
        <v>72</v>
      </c>
      <c r="F2" s="34"/>
      <c r="G2" s="31">
        <v>9</v>
      </c>
      <c r="H2" s="31">
        <v>8</v>
      </c>
    </row>
    <row r="3" spans="3:8" ht="116" x14ac:dyDescent="0.35">
      <c r="C3" s="27" t="s">
        <v>343</v>
      </c>
      <c r="D3" s="28" t="s">
        <v>344</v>
      </c>
      <c r="E3" s="26">
        <f t="shared" si="0"/>
        <v>56</v>
      </c>
      <c r="G3" s="26">
        <v>7</v>
      </c>
      <c r="H3" s="26">
        <v>8</v>
      </c>
    </row>
    <row r="4" spans="3:8" ht="159.5" x14ac:dyDescent="0.35">
      <c r="C4" s="32" t="s">
        <v>345</v>
      </c>
      <c r="D4" s="33" t="s">
        <v>346</v>
      </c>
      <c r="E4" s="31">
        <f t="shared" si="0"/>
        <v>42</v>
      </c>
      <c r="F4" s="34"/>
      <c r="G4" s="31">
        <v>6</v>
      </c>
      <c r="H4" s="31">
        <v>7</v>
      </c>
    </row>
    <row r="5" spans="3:8" ht="246.5" x14ac:dyDescent="0.35">
      <c r="C5" s="27" t="s">
        <v>347</v>
      </c>
      <c r="D5" s="28" t="s">
        <v>348</v>
      </c>
      <c r="E5" s="26">
        <f t="shared" si="0"/>
        <v>36</v>
      </c>
      <c r="G5" s="26">
        <v>6</v>
      </c>
      <c r="H5" s="26">
        <v>6</v>
      </c>
    </row>
    <row r="6" spans="3:8" ht="130.5" x14ac:dyDescent="0.35">
      <c r="C6" s="32" t="s">
        <v>349</v>
      </c>
      <c r="D6" s="33" t="s">
        <v>350</v>
      </c>
      <c r="E6" s="31">
        <f t="shared" si="0"/>
        <v>35</v>
      </c>
      <c r="F6" s="34"/>
      <c r="G6" s="31">
        <v>7</v>
      </c>
      <c r="H6" s="31">
        <v>5</v>
      </c>
    </row>
    <row r="7" spans="3:8" ht="232" x14ac:dyDescent="0.35">
      <c r="C7" s="27" t="s">
        <v>351</v>
      </c>
      <c r="D7" s="28" t="s">
        <v>352</v>
      </c>
      <c r="E7" s="26">
        <f t="shared" si="0"/>
        <v>35</v>
      </c>
      <c r="G7" s="26">
        <v>5</v>
      </c>
      <c r="H7" s="26">
        <v>7</v>
      </c>
    </row>
    <row r="8" spans="3:8" ht="203" x14ac:dyDescent="0.35">
      <c r="C8" s="32" t="s">
        <v>353</v>
      </c>
      <c r="D8" s="33" t="s">
        <v>354</v>
      </c>
      <c r="E8" s="31">
        <f t="shared" si="0"/>
        <v>30</v>
      </c>
      <c r="F8" s="34"/>
      <c r="G8" s="31">
        <v>6</v>
      </c>
      <c r="H8" s="31">
        <v>5</v>
      </c>
    </row>
    <row r="9" spans="3:8" ht="116" x14ac:dyDescent="0.35">
      <c r="C9" s="27" t="s">
        <v>355</v>
      </c>
      <c r="D9" s="28" t="s">
        <v>356</v>
      </c>
      <c r="E9" s="26">
        <f t="shared" si="0"/>
        <v>24</v>
      </c>
      <c r="G9" s="26">
        <v>6</v>
      </c>
      <c r="H9" s="26">
        <v>4</v>
      </c>
    </row>
    <row r="10" spans="3:8" ht="174" x14ac:dyDescent="0.35">
      <c r="C10" s="32" t="s">
        <v>357</v>
      </c>
      <c r="D10" s="33" t="s">
        <v>358</v>
      </c>
      <c r="E10" s="31">
        <f t="shared" si="0"/>
        <v>21</v>
      </c>
      <c r="F10" s="34"/>
      <c r="G10" s="31">
        <v>3</v>
      </c>
      <c r="H10" s="31">
        <v>7</v>
      </c>
    </row>
    <row r="11" spans="3:8" ht="188.5" x14ac:dyDescent="0.35">
      <c r="C11" s="27" t="s">
        <v>359</v>
      </c>
      <c r="D11" s="28" t="s">
        <v>360</v>
      </c>
      <c r="E11" s="26">
        <f t="shared" si="0"/>
        <v>20</v>
      </c>
      <c r="G11" s="26">
        <v>4</v>
      </c>
      <c r="H11" s="26">
        <v>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 sqref="C1:H11"/>
    </sheetView>
  </sheetViews>
  <sheetFormatPr defaultColWidth="9.1796875"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0"/>
  <sheetViews>
    <sheetView zoomScale="50" zoomScaleNormal="50" workbookViewId="0">
      <pane ySplit="5" topLeftCell="A6" activePane="bottomLeft" state="frozen"/>
      <selection pane="bottomLeft" activeCell="L14" sqref="L14"/>
    </sheetView>
  </sheetViews>
  <sheetFormatPr defaultColWidth="9.1796875" defaultRowHeight="14.5" x14ac:dyDescent="0.35"/>
  <cols>
    <col min="3" max="8" width="15.1796875" customWidth="1"/>
    <col min="11" max="11" width="8.1796875" customWidth="1"/>
    <col min="12" max="12" width="47.453125" customWidth="1"/>
    <col min="13" max="13" width="60.81640625" customWidth="1"/>
    <col min="14" max="14" width="11.81640625" customWidth="1"/>
    <col min="15" max="15" width="0.1796875" hidden="1" customWidth="1"/>
    <col min="16" max="17" width="5.54296875" customWidth="1"/>
    <col min="18" max="18" width="20.1796875" customWidth="1"/>
  </cols>
  <sheetData>
    <row r="1" spans="1:54" ht="17" x14ac:dyDescent="0.35">
      <c r="C1" s="22" t="s">
        <v>361</v>
      </c>
      <c r="D1" s="17"/>
      <c r="E1" s="17"/>
      <c r="F1" s="17"/>
      <c r="G1" s="17"/>
      <c r="H1" s="17"/>
      <c r="I1" s="17"/>
      <c r="J1" s="17"/>
      <c r="K1" s="17"/>
      <c r="L1" s="17"/>
      <c r="M1" s="17"/>
      <c r="N1" s="17"/>
    </row>
    <row r="2" spans="1:54" ht="3" customHeight="1" x14ac:dyDescent="0.4">
      <c r="C2" s="23"/>
    </row>
    <row r="3" spans="1:54" ht="17" x14ac:dyDescent="0.35">
      <c r="C3" s="22" t="s">
        <v>362</v>
      </c>
      <c r="D3" s="17"/>
      <c r="E3" s="17"/>
      <c r="F3" s="17"/>
      <c r="G3" s="17"/>
      <c r="H3" s="17"/>
      <c r="I3" s="17"/>
      <c r="J3" s="17"/>
      <c r="K3" s="17"/>
      <c r="L3" s="17"/>
      <c r="M3" s="17"/>
      <c r="N3" s="17"/>
    </row>
    <row r="4" spans="1:54" ht="12" customHeight="1" x14ac:dyDescent="0.35"/>
    <row r="5" spans="1:54" ht="47.15" customHeight="1" x14ac:dyDescent="0.4">
      <c r="K5" s="24" t="s">
        <v>363</v>
      </c>
      <c r="L5" s="24" t="s">
        <v>364</v>
      </c>
      <c r="M5" s="24" t="s">
        <v>365</v>
      </c>
      <c r="N5" s="24" t="s">
        <v>366</v>
      </c>
      <c r="O5" s="25"/>
      <c r="P5" s="24" t="s">
        <v>367</v>
      </c>
      <c r="Q5" s="24" t="s">
        <v>368</v>
      </c>
      <c r="R5" s="24" t="s">
        <v>369</v>
      </c>
    </row>
    <row r="6" spans="1:54" s="48" customFormat="1" ht="67.400000000000006" customHeight="1" x14ac:dyDescent="0.35">
      <c r="K6" s="49">
        <v>1</v>
      </c>
      <c r="L6" s="55" t="str">
        <f t="shared" ref="L6:N9" si="0">+L19</f>
        <v>Interference in the mining activities blasting  - Land Regularization    ( Tingo , Pilancones, Hualgayoc )</v>
      </c>
      <c r="M6" s="55" t="str">
        <f>+M19</f>
        <v xml:space="preserve">Close dialogue with stakeholders ( through shared value policies )                                                                                 Anticipate potential conflicts / Contingency plan                                    Close of agreements with stakeholders </v>
      </c>
      <c r="N6" s="51">
        <f>+N19</f>
        <v>22</v>
      </c>
      <c r="O6" s="52"/>
      <c r="P6" s="101">
        <f>+P19</f>
        <v>4</v>
      </c>
      <c r="Q6" s="101">
        <f>+Q19</f>
        <v>4</v>
      </c>
      <c r="R6" s="53" t="str">
        <f>+R19</f>
        <v>Henry Rojas / Oswald Ticlla</v>
      </c>
      <c r="S6"/>
      <c r="T6"/>
      <c r="U6"/>
      <c r="V6"/>
      <c r="W6"/>
      <c r="X6"/>
      <c r="Y6"/>
      <c r="Z6"/>
      <c r="AA6"/>
      <c r="AB6"/>
      <c r="AC6"/>
      <c r="AD6"/>
      <c r="AE6"/>
      <c r="AF6"/>
      <c r="AG6"/>
      <c r="AH6"/>
      <c r="AI6"/>
      <c r="AJ6"/>
      <c r="AK6"/>
      <c r="AL6"/>
      <c r="AM6"/>
      <c r="AN6"/>
      <c r="AO6"/>
      <c r="AP6"/>
      <c r="AQ6"/>
      <c r="AR6"/>
      <c r="AS6"/>
      <c r="AT6"/>
      <c r="AU6"/>
      <c r="AV6"/>
      <c r="AW6"/>
      <c r="AX6"/>
    </row>
    <row r="7" spans="1:54" ht="93.65" customHeight="1" thickBot="1" x14ac:dyDescent="0.4">
      <c r="B7" s="26"/>
      <c r="K7" s="54">
        <v>2</v>
      </c>
      <c r="L7" s="55" t="str">
        <f t="shared" si="0"/>
        <v xml:space="preserve">Delay in EIA 9 approval due to socio political context in Peru &amp; Cajamarca
</v>
      </c>
      <c r="M7" s="55" t="str">
        <f t="shared" si="0"/>
        <v xml:space="preserve">* Continuos engagement with regulators that will evaluate EIA 9 
* Development and application of social and communication strategy with key stakeholders.
* Stakeholders monitoring. </v>
      </c>
      <c r="N7" s="51">
        <f t="shared" si="0"/>
        <v>12</v>
      </c>
      <c r="O7" s="56"/>
      <c r="P7" s="101">
        <f t="shared" ref="P7:R13" si="1">+P20</f>
        <v>4</v>
      </c>
      <c r="Q7" s="101">
        <f t="shared" si="1"/>
        <v>2</v>
      </c>
      <c r="R7" s="53" t="str">
        <f>+R20</f>
        <v>Edwin Zegarra</v>
      </c>
    </row>
    <row r="8" spans="1:54" s="58" customFormat="1" ht="66" customHeight="1" x14ac:dyDescent="0.35">
      <c r="A8"/>
      <c r="B8" s="195" t="s">
        <v>370</v>
      </c>
      <c r="C8" s="39">
        <v>5</v>
      </c>
      <c r="D8" s="5"/>
      <c r="E8" s="6"/>
      <c r="F8" s="7"/>
      <c r="G8" s="45"/>
      <c r="H8" s="57"/>
      <c r="I8"/>
      <c r="J8"/>
      <c r="K8" s="54">
        <v>3</v>
      </c>
      <c r="L8" s="55" t="str">
        <f t="shared" si="0"/>
        <v>Critical equipment failure at Cerro Corona plant  (CV003, SAG, BM, FP, Espesadores, CV010, CV011) and don’t reparair due to Emergency Status in Peru</v>
      </c>
      <c r="M8" s="55" t="str">
        <f t="shared" si="0"/>
        <v>Structural audit of critical equipment
Keep stock of critical spare parts in Cerro Corona.
Compliance with the preventive maintenance program.</v>
      </c>
      <c r="N8" s="51">
        <f t="shared" si="0"/>
        <v>9</v>
      </c>
      <c r="O8" s="56"/>
      <c r="P8" s="101">
        <f t="shared" si="1"/>
        <v>2</v>
      </c>
      <c r="Q8" s="101">
        <f t="shared" si="1"/>
        <v>3</v>
      </c>
      <c r="R8" s="53" t="str">
        <f>+R21</f>
        <v>Pedro Davila / Juan Ibazeta</v>
      </c>
      <c r="S8"/>
      <c r="T8"/>
      <c r="U8"/>
      <c r="V8"/>
      <c r="W8"/>
      <c r="X8"/>
      <c r="Y8"/>
      <c r="Z8"/>
      <c r="AA8"/>
      <c r="AB8"/>
      <c r="AC8"/>
      <c r="AD8"/>
      <c r="AE8"/>
      <c r="AF8"/>
      <c r="AG8"/>
      <c r="AH8"/>
      <c r="AI8"/>
      <c r="AJ8"/>
      <c r="AK8"/>
      <c r="AL8"/>
      <c r="AM8"/>
      <c r="AN8"/>
      <c r="AO8"/>
      <c r="AP8"/>
      <c r="AQ8"/>
      <c r="AR8"/>
      <c r="AS8"/>
      <c r="AT8"/>
      <c r="AU8"/>
      <c r="AV8"/>
      <c r="AW8"/>
      <c r="AX8"/>
      <c r="AY8" s="48"/>
      <c r="AZ8" s="48"/>
      <c r="BA8" s="48"/>
      <c r="BB8" s="48"/>
    </row>
    <row r="9" spans="1:54" ht="58" customHeight="1" x14ac:dyDescent="0.35">
      <c r="B9" s="195"/>
      <c r="C9" s="40">
        <v>4</v>
      </c>
      <c r="D9" s="107">
        <v>4</v>
      </c>
      <c r="E9" s="59">
        <v>2</v>
      </c>
      <c r="F9" s="59"/>
      <c r="G9" s="60">
        <v>1</v>
      </c>
      <c r="H9" s="92"/>
      <c r="K9" s="54">
        <v>4</v>
      </c>
      <c r="L9" s="55" t="str">
        <f t="shared" ref="L9:L15" si="2">+L22</f>
        <v>Low recovery of clays for the construction of blankets and waste rock deposits (Arpón and Ana) by 2021</v>
      </c>
      <c r="M9" s="55" t="str">
        <f t="shared" si="0"/>
        <v>Work with the Technical Services area on the pit clay recovery plan. Evaluate another alternative for the shingles lining.</v>
      </c>
      <c r="N9" s="51">
        <f t="shared" si="0"/>
        <v>7</v>
      </c>
      <c r="O9" s="56"/>
      <c r="P9" s="101">
        <f t="shared" si="1"/>
        <v>4</v>
      </c>
      <c r="Q9" s="101">
        <f t="shared" si="1"/>
        <v>1</v>
      </c>
      <c r="R9" s="53" t="str">
        <f>+R22</f>
        <v>Jorge de la Flor</v>
      </c>
      <c r="AY9" s="48"/>
      <c r="AZ9" s="48"/>
      <c r="BA9" s="48"/>
      <c r="BB9" s="48"/>
    </row>
    <row r="10" spans="1:54" ht="86.5" customHeight="1" x14ac:dyDescent="0.35">
      <c r="B10" s="195"/>
      <c r="C10" s="40">
        <v>3</v>
      </c>
      <c r="D10" s="107">
        <v>9</v>
      </c>
      <c r="E10" s="59"/>
      <c r="F10" s="59"/>
      <c r="G10" s="59"/>
      <c r="H10" s="60"/>
      <c r="K10" s="54">
        <v>5</v>
      </c>
      <c r="L10" s="55" t="str">
        <f t="shared" si="2"/>
        <v>Delay in  Ore mined due to weather &amp; Geotechnical conditions in the mine.</v>
      </c>
      <c r="M10" s="55" t="str">
        <f t="shared" ref="M10:M15" si="3">+M23</f>
        <v xml:space="preserve">Coordinate with MUR to ensure the necessary personel in the operation.                                                                                                       Execution of the recovery plan                                                                  Complete Dewatering plan                                                               </v>
      </c>
      <c r="N10" s="51">
        <f t="shared" ref="N10:N15" si="4">+N23</f>
        <v>6</v>
      </c>
      <c r="O10" s="56"/>
      <c r="P10" s="101">
        <f t="shared" si="1"/>
        <v>1</v>
      </c>
      <c r="Q10" s="101">
        <f t="shared" si="1"/>
        <v>3</v>
      </c>
      <c r="R10" s="53" t="str">
        <f t="shared" si="1"/>
        <v xml:space="preserve">Rafael Guerrero </v>
      </c>
      <c r="AY10" s="48"/>
      <c r="AZ10" s="48"/>
      <c r="BA10" s="48"/>
      <c r="BB10" s="48"/>
    </row>
    <row r="11" spans="1:54" ht="61.75" customHeight="1" thickBot="1" x14ac:dyDescent="0.4">
      <c r="B11" s="195"/>
      <c r="C11" s="40">
        <v>2</v>
      </c>
      <c r="D11" s="11"/>
      <c r="E11" s="61" t="s">
        <v>371</v>
      </c>
      <c r="F11" s="62">
        <v>3</v>
      </c>
      <c r="G11" s="91"/>
      <c r="H11" s="10"/>
      <c r="K11" s="54">
        <v>6</v>
      </c>
      <c r="L11" s="55" t="str">
        <f t="shared" si="2"/>
        <v xml:space="preserve">Non-compliance with environmental and operative commitments/obligations  from EIA and other environmental permits. </v>
      </c>
      <c r="M11" s="55" t="str">
        <f t="shared" si="3"/>
        <v>* Identification of all commitments derived from EIA and other environmental/operative permits.
* Trainning/diffusion of commitments to operative areas 
* Follow up on the compliance with the commitments.</v>
      </c>
      <c r="N11" s="51">
        <f t="shared" si="4"/>
        <v>5</v>
      </c>
      <c r="O11" s="56"/>
      <c r="P11" s="101">
        <f t="shared" si="1"/>
        <v>2</v>
      </c>
      <c r="Q11" s="101">
        <f t="shared" si="1"/>
        <v>2</v>
      </c>
      <c r="R11" s="53" t="str">
        <f t="shared" si="1"/>
        <v>edwin zegarra</v>
      </c>
      <c r="AY11" s="48"/>
      <c r="AZ11" s="48"/>
      <c r="BA11" s="48"/>
      <c r="BB11" s="48"/>
    </row>
    <row r="12" spans="1:54" s="58" customFormat="1" ht="67.400000000000006" customHeight="1" thickBot="1" x14ac:dyDescent="0.4">
      <c r="A12"/>
      <c r="B12" s="195"/>
      <c r="C12" s="40">
        <v>1</v>
      </c>
      <c r="D12" s="13"/>
      <c r="E12" s="113">
        <v>3</v>
      </c>
      <c r="F12" s="113">
        <v>5</v>
      </c>
      <c r="G12" s="59"/>
      <c r="H12" s="90"/>
      <c r="I12"/>
      <c r="J12"/>
      <c r="K12" s="54">
        <v>7</v>
      </c>
      <c r="L12" s="55" t="str">
        <f t="shared" si="2"/>
        <v>Delay in waste rock mining due to no personnel at the mine for COVID 19</v>
      </c>
      <c r="M12" s="55" t="str">
        <f t="shared" si="3"/>
        <v>Coordinate with MUR to ensure the necessary personel in the operation and modify the Forecast production and areas.</v>
      </c>
      <c r="N12" s="51">
        <f t="shared" si="4"/>
        <v>5</v>
      </c>
      <c r="O12" s="56"/>
      <c r="P12" s="101">
        <f t="shared" si="1"/>
        <v>2</v>
      </c>
      <c r="Q12" s="101">
        <f t="shared" si="1"/>
        <v>2</v>
      </c>
      <c r="R12" s="53" t="str">
        <f t="shared" si="1"/>
        <v>Rafael Guerrero</v>
      </c>
      <c r="S12"/>
      <c r="T12"/>
      <c r="U12"/>
      <c r="V12"/>
      <c r="W12"/>
      <c r="X12"/>
      <c r="Y12"/>
      <c r="Z12"/>
      <c r="AA12"/>
      <c r="AB12"/>
      <c r="AC12"/>
      <c r="AD12"/>
      <c r="AE12"/>
      <c r="AF12"/>
      <c r="AG12"/>
      <c r="AH12"/>
      <c r="AI12"/>
      <c r="AJ12"/>
      <c r="AK12"/>
      <c r="AL12"/>
      <c r="AM12"/>
      <c r="AN12"/>
      <c r="AO12"/>
      <c r="AP12"/>
      <c r="AQ12"/>
      <c r="AR12"/>
      <c r="AS12"/>
      <c r="AT12"/>
      <c r="AU12"/>
      <c r="AV12"/>
      <c r="AW12"/>
      <c r="AX12"/>
      <c r="AY12" s="48"/>
      <c r="AZ12" s="48"/>
      <c r="BA12" s="48"/>
      <c r="BB12" s="48"/>
    </row>
    <row r="13" spans="1:54" ht="96.65" customHeight="1" thickBot="1" x14ac:dyDescent="0.4">
      <c r="B13" s="195"/>
      <c r="C13" s="18">
        <v>0</v>
      </c>
      <c r="D13" s="41">
        <v>1</v>
      </c>
      <c r="E13" s="42">
        <v>2</v>
      </c>
      <c r="F13" s="42">
        <v>3</v>
      </c>
      <c r="G13" s="42">
        <v>4</v>
      </c>
      <c r="H13" s="43">
        <v>5</v>
      </c>
      <c r="K13" s="54">
        <v>8</v>
      </c>
      <c r="L13" s="55" t="str">
        <f t="shared" si="2"/>
        <v>Stoppage of operations by MUR ( Union Negotation )</v>
      </c>
      <c r="M13" s="55" t="str">
        <f t="shared" si="3"/>
        <v>Keep frecuently meetings with MUR                                                   Action plan with MUR to minimize effect</v>
      </c>
      <c r="N13" s="51">
        <f t="shared" si="4"/>
        <v>5</v>
      </c>
      <c r="O13" s="56"/>
      <c r="P13" s="101">
        <f t="shared" si="1"/>
        <v>2</v>
      </c>
      <c r="Q13" s="101">
        <f t="shared" si="1"/>
        <v>2</v>
      </c>
      <c r="R13" s="53" t="str">
        <f t="shared" si="1"/>
        <v>Rafael Guerrero</v>
      </c>
    </row>
    <row r="14" spans="1:54" ht="72" customHeight="1" x14ac:dyDescent="0.35">
      <c r="B14" s="38"/>
      <c r="C14" s="196" t="s">
        <v>372</v>
      </c>
      <c r="D14" s="196"/>
      <c r="E14" s="196"/>
      <c r="F14" s="196"/>
      <c r="G14" s="196"/>
      <c r="H14" s="196"/>
      <c r="K14" s="54">
        <v>9</v>
      </c>
      <c r="L14" s="55" t="str">
        <f t="shared" si="2"/>
        <v>Lack of human resources for the operation due to traffic restrictions established by the government to control the coronavirus or positive case in Cerro Corona.</v>
      </c>
      <c r="M14" s="55" t="str">
        <f t="shared" si="3"/>
        <v>Strict protocols before enter to operation
Abide by quarantine (social isolation) in Cerro Corona.
Control of health status of employees (demobilize sick employees)</v>
      </c>
      <c r="N14" s="51">
        <f t="shared" si="4"/>
        <v>4</v>
      </c>
      <c r="P14" s="101">
        <f t="shared" ref="P14:R15" si="5">+P27</f>
        <v>3</v>
      </c>
      <c r="Q14" s="101">
        <f t="shared" si="5"/>
        <v>1</v>
      </c>
      <c r="R14" s="53" t="str">
        <f t="shared" si="5"/>
        <v>Fabio Escobar</v>
      </c>
    </row>
    <row r="15" spans="1:54" ht="75.75" customHeight="1" x14ac:dyDescent="0.35">
      <c r="K15" s="44">
        <v>10</v>
      </c>
      <c r="L15" s="55" t="str">
        <f t="shared" si="2"/>
        <v>Aggression to personnel by external people when doing social  monitoring or inspections</v>
      </c>
      <c r="M15" s="55" t="str">
        <f t="shared" si="3"/>
        <v>* Company of members of the Community Relations team.
* Ask for permission before entering a land outside Gold Fields property.
* Coordination with the Security team.
* Avoid field work when there is any kind of social tension.</v>
      </c>
      <c r="N15" s="51">
        <f t="shared" si="4"/>
        <v>3</v>
      </c>
      <c r="P15" s="101">
        <f t="shared" si="5"/>
        <v>1</v>
      </c>
      <c r="Q15" s="101">
        <f t="shared" si="5"/>
        <v>2</v>
      </c>
      <c r="R15" s="53" t="str">
        <f t="shared" si="5"/>
        <v>Jorge Figueroa</v>
      </c>
    </row>
    <row r="16" spans="1:54" ht="33" customHeight="1" x14ac:dyDescent="0.35">
      <c r="K16" s="26"/>
      <c r="L16" s="27"/>
      <c r="M16" s="28"/>
      <c r="N16" s="26"/>
      <c r="P16" s="26"/>
      <c r="Q16" s="26"/>
    </row>
    <row r="17" spans="11:26" ht="15" thickBot="1" x14ac:dyDescent="0.4">
      <c r="P17" t="s">
        <v>373</v>
      </c>
      <c r="Q17" t="s">
        <v>374</v>
      </c>
    </row>
    <row r="18" spans="11:26" ht="17.5" thickBot="1" x14ac:dyDescent="0.45">
      <c r="K18" s="24" t="s">
        <v>375</v>
      </c>
      <c r="L18" s="24" t="s">
        <v>376</v>
      </c>
      <c r="M18" s="24" t="s">
        <v>377</v>
      </c>
      <c r="N18" s="24" t="s">
        <v>378</v>
      </c>
      <c r="O18" s="25"/>
      <c r="P18" s="24" t="s">
        <v>379</v>
      </c>
      <c r="Q18" s="24" t="s">
        <v>380</v>
      </c>
      <c r="V18" s="197" t="s">
        <v>381</v>
      </c>
      <c r="W18" s="198"/>
      <c r="X18" s="198"/>
      <c r="Y18" s="198"/>
      <c r="Z18" s="199"/>
    </row>
    <row r="19" spans="11:26" ht="62.15" customHeight="1" thickBot="1" x14ac:dyDescent="0.4">
      <c r="K19" s="63">
        <v>1</v>
      </c>
      <c r="L19" s="55" t="s">
        <v>382</v>
      </c>
      <c r="M19" s="64" t="s">
        <v>383</v>
      </c>
      <c r="N19" s="47">
        <f>VLOOKUP(P19,$U$20:$Z$24,MATCH(Q19,$V$19:$Z$19,0)+1,0)</f>
        <v>22</v>
      </c>
      <c r="O19" s="65"/>
      <c r="P19" s="54">
        <v>4</v>
      </c>
      <c r="Q19" s="54">
        <v>4</v>
      </c>
      <c r="R19" s="44" t="s">
        <v>384</v>
      </c>
      <c r="V19" s="66">
        <v>1</v>
      </c>
      <c r="W19" s="67">
        <v>2</v>
      </c>
      <c r="X19" s="67">
        <v>3</v>
      </c>
      <c r="Y19" s="67">
        <v>4</v>
      </c>
      <c r="Z19" s="68">
        <v>5</v>
      </c>
    </row>
    <row r="20" spans="11:26" ht="85.4" customHeight="1" x14ac:dyDescent="0.35">
      <c r="K20" s="44">
        <v>2</v>
      </c>
      <c r="L20" s="55" t="s">
        <v>385</v>
      </c>
      <c r="M20" s="95" t="s">
        <v>386</v>
      </c>
      <c r="N20" s="47">
        <f t="shared" ref="N20:N80" si="6">VLOOKUP(P20,$U$20:$Z$24,MATCH(Q20,$V$19:$Z$19,0)+1,0)</f>
        <v>12</v>
      </c>
      <c r="O20" s="97"/>
      <c r="P20" s="99">
        <v>4</v>
      </c>
      <c r="Q20" s="99">
        <v>2</v>
      </c>
      <c r="R20" s="87" t="s">
        <v>387</v>
      </c>
      <c r="T20" s="192" t="s">
        <v>388</v>
      </c>
      <c r="U20" s="69">
        <v>5</v>
      </c>
      <c r="V20" s="70">
        <v>11</v>
      </c>
      <c r="W20" s="71">
        <v>16</v>
      </c>
      <c r="X20" s="72">
        <v>20</v>
      </c>
      <c r="Y20" s="72">
        <v>24</v>
      </c>
      <c r="Z20" s="73">
        <v>25</v>
      </c>
    </row>
    <row r="21" spans="11:26" ht="73.400000000000006" customHeight="1" x14ac:dyDescent="0.35">
      <c r="K21" s="63">
        <v>3</v>
      </c>
      <c r="L21" s="55" t="s">
        <v>389</v>
      </c>
      <c r="M21" s="64" t="s">
        <v>390</v>
      </c>
      <c r="N21" s="47">
        <f t="shared" si="6"/>
        <v>9</v>
      </c>
      <c r="O21" s="79"/>
      <c r="P21" s="54">
        <v>2</v>
      </c>
      <c r="Q21" s="54">
        <v>3</v>
      </c>
      <c r="R21" s="87" t="s">
        <v>391</v>
      </c>
      <c r="T21" s="193"/>
      <c r="U21" s="74">
        <v>4</v>
      </c>
      <c r="V21" s="75">
        <v>7</v>
      </c>
      <c r="W21" s="76">
        <v>12</v>
      </c>
      <c r="X21" s="76">
        <v>15</v>
      </c>
      <c r="Y21" s="77">
        <v>22</v>
      </c>
      <c r="Z21" s="78">
        <v>23</v>
      </c>
    </row>
    <row r="22" spans="11:26" ht="72" customHeight="1" x14ac:dyDescent="0.35">
      <c r="K22" s="44">
        <v>4</v>
      </c>
      <c r="L22" s="55" t="s">
        <v>392</v>
      </c>
      <c r="M22" s="64" t="s">
        <v>393</v>
      </c>
      <c r="N22" s="47">
        <f t="shared" si="6"/>
        <v>7</v>
      </c>
      <c r="O22" s="79"/>
      <c r="P22" s="49">
        <v>4</v>
      </c>
      <c r="Q22" s="49">
        <v>1</v>
      </c>
      <c r="R22" s="44" t="s">
        <v>394</v>
      </c>
      <c r="T22" s="193"/>
      <c r="U22" s="74">
        <v>3</v>
      </c>
      <c r="V22" s="75">
        <v>4</v>
      </c>
      <c r="W22" s="76">
        <v>8</v>
      </c>
      <c r="X22" s="76">
        <v>13</v>
      </c>
      <c r="Y22" s="76">
        <v>17</v>
      </c>
      <c r="Z22" s="78">
        <v>21</v>
      </c>
    </row>
    <row r="23" spans="11:26" ht="79.75" customHeight="1" x14ac:dyDescent="0.35">
      <c r="K23" s="63">
        <v>9</v>
      </c>
      <c r="L23" s="55" t="s">
        <v>395</v>
      </c>
      <c r="M23" s="64" t="s">
        <v>396</v>
      </c>
      <c r="N23" s="47">
        <f t="shared" si="6"/>
        <v>6</v>
      </c>
      <c r="O23" s="65"/>
      <c r="P23" s="54">
        <v>1</v>
      </c>
      <c r="Q23" s="54">
        <v>3</v>
      </c>
      <c r="R23" s="44" t="s">
        <v>397</v>
      </c>
      <c r="T23" s="193"/>
      <c r="U23" s="74">
        <v>2</v>
      </c>
      <c r="V23" s="75">
        <v>2</v>
      </c>
      <c r="W23" s="81">
        <v>5</v>
      </c>
      <c r="X23" s="76">
        <v>9</v>
      </c>
      <c r="Y23" s="76">
        <v>14</v>
      </c>
      <c r="Z23" s="78">
        <v>19</v>
      </c>
    </row>
    <row r="24" spans="11:26" ht="60.75" customHeight="1" thickBot="1" x14ac:dyDescent="0.4">
      <c r="K24" s="44">
        <v>5</v>
      </c>
      <c r="L24" s="55" t="s">
        <v>398</v>
      </c>
      <c r="M24" s="95" t="s">
        <v>399</v>
      </c>
      <c r="N24" s="47">
        <f t="shared" si="6"/>
        <v>5</v>
      </c>
      <c r="P24" s="89">
        <v>2</v>
      </c>
      <c r="Q24" s="89">
        <v>2</v>
      </c>
      <c r="R24" s="87" t="s">
        <v>400</v>
      </c>
      <c r="T24" s="194"/>
      <c r="U24" s="82">
        <v>1</v>
      </c>
      <c r="V24" s="83">
        <v>1</v>
      </c>
      <c r="W24" s="84">
        <v>3</v>
      </c>
      <c r="X24" s="84">
        <v>6</v>
      </c>
      <c r="Y24" s="85">
        <v>10</v>
      </c>
      <c r="Z24" s="78">
        <v>18</v>
      </c>
    </row>
    <row r="25" spans="11:26" ht="57" customHeight="1" x14ac:dyDescent="0.35">
      <c r="K25" s="63">
        <v>6</v>
      </c>
      <c r="L25" s="55" t="s">
        <v>401</v>
      </c>
      <c r="M25" s="96" t="s">
        <v>402</v>
      </c>
      <c r="N25" s="47">
        <f t="shared" si="6"/>
        <v>5</v>
      </c>
      <c r="O25" s="65"/>
      <c r="P25" s="44">
        <v>2</v>
      </c>
      <c r="Q25" s="44">
        <v>2</v>
      </c>
      <c r="R25" s="87" t="s">
        <v>403</v>
      </c>
    </row>
    <row r="26" spans="11:26" ht="79.75" customHeight="1" x14ac:dyDescent="0.35">
      <c r="K26" s="63">
        <v>7</v>
      </c>
      <c r="L26" s="55" t="s">
        <v>404</v>
      </c>
      <c r="M26" s="64" t="s">
        <v>405</v>
      </c>
      <c r="N26" s="47">
        <f t="shared" si="6"/>
        <v>5</v>
      </c>
      <c r="O26" s="65"/>
      <c r="P26" s="80">
        <v>2</v>
      </c>
      <c r="Q26" s="54">
        <v>2</v>
      </c>
      <c r="R26" s="44" t="s">
        <v>406</v>
      </c>
    </row>
    <row r="27" spans="11:26" ht="80.5" customHeight="1" x14ac:dyDescent="0.35">
      <c r="K27" s="44">
        <v>10</v>
      </c>
      <c r="L27" s="55" t="s">
        <v>407</v>
      </c>
      <c r="M27" s="64" t="s">
        <v>408</v>
      </c>
      <c r="N27" s="47">
        <f t="shared" si="6"/>
        <v>4</v>
      </c>
      <c r="O27" s="102"/>
      <c r="P27" s="108">
        <v>3</v>
      </c>
      <c r="Q27" s="54">
        <v>1</v>
      </c>
      <c r="R27" s="44" t="s">
        <v>409</v>
      </c>
    </row>
    <row r="28" spans="11:26" ht="59.5" customHeight="1" x14ac:dyDescent="0.35">
      <c r="K28" s="63">
        <v>11</v>
      </c>
      <c r="L28" s="94" t="s">
        <v>410</v>
      </c>
      <c r="M28" s="94" t="s">
        <v>411</v>
      </c>
      <c r="N28" s="47">
        <f t="shared" si="6"/>
        <v>3</v>
      </c>
      <c r="O28" s="79"/>
      <c r="P28" s="104">
        <v>1</v>
      </c>
      <c r="Q28" s="89">
        <v>2</v>
      </c>
      <c r="R28" s="87" t="s">
        <v>412</v>
      </c>
    </row>
    <row r="29" spans="11:26" ht="81" customHeight="1" x14ac:dyDescent="0.35">
      <c r="K29" s="63">
        <v>13</v>
      </c>
      <c r="L29" s="55" t="s">
        <v>413</v>
      </c>
      <c r="M29" s="55" t="s">
        <v>414</v>
      </c>
      <c r="N29" s="47">
        <f t="shared" si="6"/>
        <v>3</v>
      </c>
      <c r="P29" s="54">
        <v>1</v>
      </c>
      <c r="Q29" s="54">
        <v>2</v>
      </c>
      <c r="R29" s="44" t="s">
        <v>415</v>
      </c>
    </row>
    <row r="30" spans="11:26" ht="81" customHeight="1" x14ac:dyDescent="0.35">
      <c r="K30" s="44">
        <v>14</v>
      </c>
      <c r="L30" s="55" t="s">
        <v>416</v>
      </c>
      <c r="M30" s="64" t="s">
        <v>417</v>
      </c>
      <c r="N30" s="47">
        <f t="shared" si="6"/>
        <v>3</v>
      </c>
      <c r="P30" s="50">
        <v>1</v>
      </c>
      <c r="Q30" s="50">
        <v>2</v>
      </c>
      <c r="R30" s="53" t="s">
        <v>418</v>
      </c>
    </row>
    <row r="31" spans="11:26" ht="132" customHeight="1" x14ac:dyDescent="0.35">
      <c r="K31" s="63">
        <v>15</v>
      </c>
      <c r="L31" s="64" t="s">
        <v>419</v>
      </c>
      <c r="M31" s="64" t="s">
        <v>420</v>
      </c>
      <c r="N31" s="47">
        <f t="shared" si="6"/>
        <v>3</v>
      </c>
      <c r="P31" s="55">
        <v>1</v>
      </c>
      <c r="Q31" s="55">
        <v>2</v>
      </c>
      <c r="R31" s="53" t="s">
        <v>421</v>
      </c>
    </row>
    <row r="32" spans="11:26" ht="93" x14ac:dyDescent="0.35">
      <c r="K32" s="44">
        <v>16</v>
      </c>
      <c r="L32" s="64" t="s">
        <v>422</v>
      </c>
      <c r="M32" s="64" t="s">
        <v>423</v>
      </c>
      <c r="N32" s="47">
        <f t="shared" si="6"/>
        <v>3</v>
      </c>
      <c r="P32" s="55">
        <v>1</v>
      </c>
      <c r="Q32" s="55">
        <v>2</v>
      </c>
      <c r="R32" s="105" t="s">
        <v>424</v>
      </c>
    </row>
    <row r="33" spans="11:18" ht="62" x14ac:dyDescent="0.35">
      <c r="K33" s="63">
        <v>17</v>
      </c>
      <c r="L33" s="64" t="s">
        <v>425</v>
      </c>
      <c r="M33" s="64" t="s">
        <v>426</v>
      </c>
      <c r="N33" s="47">
        <f t="shared" si="6"/>
        <v>3</v>
      </c>
      <c r="P33" s="55">
        <v>1</v>
      </c>
      <c r="Q33" s="55">
        <v>2</v>
      </c>
      <c r="R33" s="105" t="s">
        <v>427</v>
      </c>
    </row>
    <row r="34" spans="11:18" ht="46.5" x14ac:dyDescent="0.35">
      <c r="K34" s="44">
        <v>18</v>
      </c>
      <c r="L34" s="64" t="s">
        <v>428</v>
      </c>
      <c r="M34" s="64" t="s">
        <v>429</v>
      </c>
      <c r="N34" s="47">
        <f t="shared" si="6"/>
        <v>3</v>
      </c>
      <c r="P34" s="55">
        <v>1</v>
      </c>
      <c r="Q34" s="55">
        <v>2</v>
      </c>
      <c r="R34" s="105" t="s">
        <v>430</v>
      </c>
    </row>
    <row r="35" spans="11:18" ht="93" x14ac:dyDescent="0.35">
      <c r="K35" s="63">
        <v>19</v>
      </c>
      <c r="L35" s="95" t="s">
        <v>431</v>
      </c>
      <c r="M35" s="95" t="s">
        <v>432</v>
      </c>
      <c r="N35" s="47">
        <f t="shared" si="6"/>
        <v>3</v>
      </c>
      <c r="P35" s="55">
        <v>1</v>
      </c>
      <c r="Q35" s="55">
        <v>2</v>
      </c>
      <c r="R35" s="105" t="s">
        <v>433</v>
      </c>
    </row>
    <row r="36" spans="11:18" ht="77.5" x14ac:dyDescent="0.35">
      <c r="K36" s="44">
        <v>20</v>
      </c>
      <c r="L36" s="36" t="s">
        <v>434</v>
      </c>
      <c r="M36" s="36" t="s">
        <v>435</v>
      </c>
      <c r="N36" s="47">
        <f t="shared" si="6"/>
        <v>3</v>
      </c>
      <c r="P36" s="49">
        <v>1</v>
      </c>
      <c r="Q36" s="49">
        <v>2</v>
      </c>
      <c r="R36" s="88" t="s">
        <v>436</v>
      </c>
    </row>
    <row r="37" spans="11:18" ht="124" x14ac:dyDescent="0.35">
      <c r="K37" s="63">
        <v>21</v>
      </c>
      <c r="L37" s="93" t="s">
        <v>437</v>
      </c>
      <c r="M37" s="98" t="s">
        <v>438</v>
      </c>
      <c r="N37" s="47">
        <f t="shared" si="6"/>
        <v>3</v>
      </c>
      <c r="P37" s="89">
        <v>1</v>
      </c>
      <c r="Q37" s="89">
        <v>2</v>
      </c>
      <c r="R37" s="88" t="s">
        <v>439</v>
      </c>
    </row>
    <row r="38" spans="11:18" ht="31" x14ac:dyDescent="0.35">
      <c r="K38" s="44">
        <v>22</v>
      </c>
      <c r="L38" s="93" t="s">
        <v>440</v>
      </c>
      <c r="M38" s="95" t="s">
        <v>441</v>
      </c>
      <c r="N38" s="47">
        <f t="shared" si="6"/>
        <v>3</v>
      </c>
      <c r="P38" s="89">
        <v>1</v>
      </c>
      <c r="Q38" s="89">
        <v>2</v>
      </c>
      <c r="R38" s="88" t="s">
        <v>442</v>
      </c>
    </row>
    <row r="39" spans="11:18" ht="77.5" x14ac:dyDescent="0.35">
      <c r="K39" s="63">
        <v>23</v>
      </c>
      <c r="L39" s="93" t="s">
        <v>443</v>
      </c>
      <c r="M39" s="95" t="s">
        <v>444</v>
      </c>
      <c r="N39" s="47">
        <f t="shared" si="6"/>
        <v>3</v>
      </c>
      <c r="P39" s="89">
        <v>1</v>
      </c>
      <c r="Q39" s="89">
        <v>2</v>
      </c>
      <c r="R39" s="88" t="s">
        <v>445</v>
      </c>
    </row>
    <row r="40" spans="11:18" ht="232.5" x14ac:dyDescent="0.35">
      <c r="K40" s="44">
        <v>24</v>
      </c>
      <c r="L40" s="93" t="s">
        <v>446</v>
      </c>
      <c r="M40" s="98" t="s">
        <v>447</v>
      </c>
      <c r="N40" s="47">
        <f t="shared" si="6"/>
        <v>3</v>
      </c>
      <c r="P40" s="89">
        <v>1</v>
      </c>
      <c r="Q40" s="89">
        <v>2</v>
      </c>
      <c r="R40" s="88" t="s">
        <v>448</v>
      </c>
    </row>
    <row r="41" spans="11:18" ht="186" x14ac:dyDescent="0.35">
      <c r="K41" s="63">
        <v>25</v>
      </c>
      <c r="L41" s="93" t="s">
        <v>449</v>
      </c>
      <c r="M41" s="95" t="s">
        <v>450</v>
      </c>
      <c r="N41" s="47">
        <f t="shared" si="6"/>
        <v>3</v>
      </c>
      <c r="P41" s="89">
        <v>1</v>
      </c>
      <c r="Q41" s="89">
        <v>2</v>
      </c>
      <c r="R41" s="88" t="s">
        <v>451</v>
      </c>
    </row>
    <row r="42" spans="11:18" ht="62" x14ac:dyDescent="0.35">
      <c r="K42" s="44">
        <v>26</v>
      </c>
      <c r="L42" s="93" t="s">
        <v>452</v>
      </c>
      <c r="M42" s="95" t="s">
        <v>453</v>
      </c>
      <c r="N42" s="47">
        <f t="shared" si="6"/>
        <v>3</v>
      </c>
      <c r="P42" s="89">
        <v>1</v>
      </c>
      <c r="Q42" s="89">
        <v>2</v>
      </c>
      <c r="R42" s="88" t="s">
        <v>454</v>
      </c>
    </row>
    <row r="43" spans="11:18" ht="77.5" x14ac:dyDescent="0.35">
      <c r="K43" s="63">
        <v>27</v>
      </c>
      <c r="L43" s="93" t="s">
        <v>455</v>
      </c>
      <c r="M43" s="95" t="s">
        <v>456</v>
      </c>
      <c r="N43" s="47">
        <f t="shared" si="6"/>
        <v>3</v>
      </c>
      <c r="P43" s="89">
        <v>1</v>
      </c>
      <c r="Q43" s="89">
        <v>2</v>
      </c>
      <c r="R43" s="88" t="s">
        <v>457</v>
      </c>
    </row>
    <row r="44" spans="11:18" ht="15.5" x14ac:dyDescent="0.35">
      <c r="K44" s="44">
        <v>28</v>
      </c>
      <c r="L44" s="93" t="s">
        <v>458</v>
      </c>
      <c r="M44" s="95" t="s">
        <v>459</v>
      </c>
      <c r="N44" s="47">
        <f t="shared" si="6"/>
        <v>3</v>
      </c>
      <c r="P44" s="89">
        <v>1</v>
      </c>
      <c r="Q44" s="89">
        <v>2</v>
      </c>
      <c r="R44" s="88" t="s">
        <v>460</v>
      </c>
    </row>
    <row r="45" spans="11:18" ht="77.5" x14ac:dyDescent="0.35">
      <c r="K45" s="63">
        <v>29</v>
      </c>
      <c r="L45" s="93" t="s">
        <v>461</v>
      </c>
      <c r="M45" s="94" t="s">
        <v>462</v>
      </c>
      <c r="N45" s="47">
        <f t="shared" si="6"/>
        <v>3</v>
      </c>
      <c r="P45" s="89">
        <v>1</v>
      </c>
      <c r="Q45" s="89">
        <v>2</v>
      </c>
      <c r="R45" s="88" t="s">
        <v>463</v>
      </c>
    </row>
    <row r="46" spans="11:18" ht="93" x14ac:dyDescent="0.35">
      <c r="K46" s="44">
        <v>30</v>
      </c>
      <c r="L46" s="93" t="s">
        <v>464</v>
      </c>
      <c r="M46" s="95" t="s">
        <v>465</v>
      </c>
      <c r="N46" s="47">
        <f t="shared" si="6"/>
        <v>3</v>
      </c>
      <c r="P46" s="89">
        <v>1</v>
      </c>
      <c r="Q46" s="89">
        <v>2</v>
      </c>
      <c r="R46" s="88" t="s">
        <v>466</v>
      </c>
    </row>
    <row r="47" spans="11:18" ht="46.5" x14ac:dyDescent="0.35">
      <c r="K47" s="63">
        <v>31</v>
      </c>
      <c r="L47" s="93" t="s">
        <v>467</v>
      </c>
      <c r="M47" s="95" t="s">
        <v>468</v>
      </c>
      <c r="N47" s="47">
        <f t="shared" si="6"/>
        <v>3</v>
      </c>
      <c r="P47" s="89">
        <v>1</v>
      </c>
      <c r="Q47" s="89">
        <v>2</v>
      </c>
      <c r="R47" s="88" t="s">
        <v>469</v>
      </c>
    </row>
    <row r="48" spans="11:18" ht="46.5" x14ac:dyDescent="0.35">
      <c r="K48" s="44">
        <v>32</v>
      </c>
      <c r="L48" s="36" t="s">
        <v>470</v>
      </c>
      <c r="M48" s="36" t="s">
        <v>471</v>
      </c>
      <c r="N48" s="47">
        <f t="shared" si="6"/>
        <v>3</v>
      </c>
      <c r="P48" s="49">
        <v>1</v>
      </c>
      <c r="Q48" s="89">
        <v>2</v>
      </c>
      <c r="R48" s="88" t="s">
        <v>472</v>
      </c>
    </row>
    <row r="49" spans="11:18" ht="31" x14ac:dyDescent="0.35">
      <c r="K49" s="63">
        <v>33</v>
      </c>
      <c r="L49" s="36" t="s">
        <v>473</v>
      </c>
      <c r="M49" s="36" t="s">
        <v>474</v>
      </c>
      <c r="N49" s="47">
        <f t="shared" si="6"/>
        <v>3</v>
      </c>
      <c r="O49" s="103"/>
      <c r="P49" s="49">
        <v>1</v>
      </c>
      <c r="Q49" s="89">
        <v>2</v>
      </c>
      <c r="R49" s="88" t="s">
        <v>475</v>
      </c>
    </row>
    <row r="50" spans="11:18" ht="31" x14ac:dyDescent="0.35">
      <c r="K50" s="44">
        <v>34</v>
      </c>
      <c r="L50" s="36" t="s">
        <v>476</v>
      </c>
      <c r="M50" s="36" t="s">
        <v>477</v>
      </c>
      <c r="N50" s="47">
        <f t="shared" si="6"/>
        <v>3</v>
      </c>
      <c r="P50" s="54">
        <v>1</v>
      </c>
      <c r="Q50" s="89">
        <v>2</v>
      </c>
      <c r="R50" s="87" t="s">
        <v>478</v>
      </c>
    </row>
    <row r="51" spans="11:18" ht="46.5" x14ac:dyDescent="0.35">
      <c r="K51" s="63">
        <v>35</v>
      </c>
      <c r="L51" s="36" t="s">
        <v>479</v>
      </c>
      <c r="M51" s="36" t="s">
        <v>480</v>
      </c>
      <c r="N51" s="47">
        <f t="shared" si="6"/>
        <v>3</v>
      </c>
      <c r="P51" s="54">
        <v>1</v>
      </c>
      <c r="Q51" s="89">
        <v>2</v>
      </c>
      <c r="R51" s="87" t="s">
        <v>481</v>
      </c>
    </row>
    <row r="52" spans="11:18" ht="77.5" x14ac:dyDescent="0.35">
      <c r="K52" s="44">
        <v>36</v>
      </c>
      <c r="L52" s="50" t="s">
        <v>482</v>
      </c>
      <c r="M52" s="55" t="s">
        <v>483</v>
      </c>
      <c r="N52" s="47">
        <f t="shared" si="6"/>
        <v>3</v>
      </c>
      <c r="P52" s="108">
        <v>1</v>
      </c>
      <c r="Q52" s="89">
        <v>2</v>
      </c>
      <c r="R52" s="87" t="s">
        <v>484</v>
      </c>
    </row>
    <row r="53" spans="11:18" ht="46.5" x14ac:dyDescent="0.35">
      <c r="K53" s="63">
        <v>37</v>
      </c>
      <c r="L53" s="55" t="s">
        <v>485</v>
      </c>
      <c r="M53" s="55" t="s">
        <v>486</v>
      </c>
      <c r="N53" s="47">
        <f t="shared" si="6"/>
        <v>3</v>
      </c>
      <c r="P53" s="108">
        <v>1</v>
      </c>
      <c r="Q53" s="89">
        <v>2</v>
      </c>
      <c r="R53" s="87" t="s">
        <v>487</v>
      </c>
    </row>
    <row r="54" spans="11:18" ht="139.5" x14ac:dyDescent="0.35">
      <c r="K54" s="44">
        <v>38</v>
      </c>
      <c r="L54" s="55" t="s">
        <v>488</v>
      </c>
      <c r="M54" s="55" t="s">
        <v>489</v>
      </c>
      <c r="N54" s="47">
        <f t="shared" si="6"/>
        <v>3</v>
      </c>
      <c r="P54" s="89">
        <v>1</v>
      </c>
      <c r="Q54" s="89">
        <v>2</v>
      </c>
      <c r="R54" s="87" t="s">
        <v>490</v>
      </c>
    </row>
    <row r="55" spans="11:18" ht="93" x14ac:dyDescent="0.35">
      <c r="K55" s="63">
        <v>39</v>
      </c>
      <c r="L55" s="55" t="s">
        <v>491</v>
      </c>
      <c r="M55" s="55" t="s">
        <v>492</v>
      </c>
      <c r="N55" s="47">
        <f t="shared" si="6"/>
        <v>3</v>
      </c>
      <c r="O55" s="86"/>
      <c r="P55" s="46">
        <v>1</v>
      </c>
      <c r="Q55" s="89">
        <v>2</v>
      </c>
      <c r="R55" s="44" t="s">
        <v>493</v>
      </c>
    </row>
    <row r="56" spans="11:18" ht="63.75" customHeight="1" x14ac:dyDescent="0.35">
      <c r="K56" s="44">
        <v>40</v>
      </c>
      <c r="L56" s="55" t="s">
        <v>494</v>
      </c>
      <c r="M56" s="55" t="s">
        <v>495</v>
      </c>
      <c r="N56" s="47">
        <f t="shared" si="6"/>
        <v>3</v>
      </c>
      <c r="P56" s="89">
        <v>1</v>
      </c>
      <c r="Q56" s="89">
        <v>2</v>
      </c>
      <c r="R56" s="87" t="s">
        <v>496</v>
      </c>
    </row>
    <row r="57" spans="11:18" ht="15.5" x14ac:dyDescent="0.35">
      <c r="K57" s="63">
        <v>41</v>
      </c>
      <c r="L57" s="87" t="s">
        <v>497</v>
      </c>
      <c r="M57" s="87" t="s">
        <v>498</v>
      </c>
      <c r="N57" s="47">
        <f t="shared" si="6"/>
        <v>3</v>
      </c>
      <c r="P57" s="110">
        <v>1</v>
      </c>
      <c r="Q57" s="89">
        <v>2</v>
      </c>
      <c r="R57" s="44" t="s">
        <v>499</v>
      </c>
    </row>
    <row r="58" spans="11:18" ht="43.5" x14ac:dyDescent="0.35">
      <c r="K58" s="44">
        <v>42</v>
      </c>
      <c r="L58" s="87" t="s">
        <v>500</v>
      </c>
      <c r="M58" s="87" t="s">
        <v>501</v>
      </c>
      <c r="N58" s="47">
        <f t="shared" si="6"/>
        <v>3</v>
      </c>
      <c r="P58" s="110">
        <v>1</v>
      </c>
      <c r="Q58" s="89">
        <v>2</v>
      </c>
      <c r="R58" s="44" t="s">
        <v>502</v>
      </c>
    </row>
    <row r="59" spans="11:18" ht="54.65" customHeight="1" x14ac:dyDescent="0.35">
      <c r="K59" s="63">
        <v>43</v>
      </c>
      <c r="L59" s="87" t="s">
        <v>503</v>
      </c>
      <c r="M59" s="87" t="s">
        <v>504</v>
      </c>
      <c r="N59" s="47">
        <f t="shared" si="6"/>
        <v>3</v>
      </c>
      <c r="P59" s="44">
        <v>1</v>
      </c>
      <c r="Q59" s="89">
        <v>2</v>
      </c>
      <c r="R59" s="100" t="s">
        <v>505</v>
      </c>
    </row>
    <row r="60" spans="11:18" ht="29" x14ac:dyDescent="0.35">
      <c r="K60" s="44">
        <v>44</v>
      </c>
      <c r="L60" s="87" t="s">
        <v>506</v>
      </c>
      <c r="M60" s="87" t="s">
        <v>507</v>
      </c>
      <c r="N60" s="47">
        <f t="shared" si="6"/>
        <v>3</v>
      </c>
      <c r="P60" s="44">
        <v>1</v>
      </c>
      <c r="Q60" s="89">
        <v>2</v>
      </c>
      <c r="R60" s="100" t="s">
        <v>508</v>
      </c>
    </row>
    <row r="61" spans="11:18" ht="29" x14ac:dyDescent="0.35">
      <c r="K61" s="63">
        <v>45</v>
      </c>
      <c r="L61" s="87" t="s">
        <v>509</v>
      </c>
      <c r="M61" s="87" t="s">
        <v>510</v>
      </c>
      <c r="N61" s="47">
        <f t="shared" si="6"/>
        <v>3</v>
      </c>
      <c r="P61" s="44">
        <v>1</v>
      </c>
      <c r="Q61" s="89">
        <v>2</v>
      </c>
      <c r="R61" s="100" t="s">
        <v>511</v>
      </c>
    </row>
    <row r="62" spans="11:18" ht="31" x14ac:dyDescent="0.35">
      <c r="K62" s="44">
        <v>46</v>
      </c>
      <c r="L62" s="50" t="s">
        <v>512</v>
      </c>
      <c r="M62" s="50" t="s">
        <v>513</v>
      </c>
      <c r="N62" s="47">
        <f t="shared" si="6"/>
        <v>3</v>
      </c>
      <c r="P62" s="54">
        <v>1</v>
      </c>
      <c r="Q62" s="89">
        <v>2</v>
      </c>
      <c r="R62" s="100" t="s">
        <v>514</v>
      </c>
    </row>
    <row r="63" spans="11:18" ht="46.5" x14ac:dyDescent="0.35">
      <c r="K63" s="63">
        <v>47</v>
      </c>
      <c r="L63" s="50" t="s">
        <v>515</v>
      </c>
      <c r="M63" s="50" t="s">
        <v>516</v>
      </c>
      <c r="N63" s="47">
        <f t="shared" si="6"/>
        <v>3</v>
      </c>
      <c r="P63" s="54">
        <v>1</v>
      </c>
      <c r="Q63" s="89">
        <v>2</v>
      </c>
      <c r="R63" s="100" t="s">
        <v>517</v>
      </c>
    </row>
    <row r="64" spans="11:18" ht="31" x14ac:dyDescent="0.35">
      <c r="K64" s="44">
        <v>48</v>
      </c>
      <c r="L64" s="50" t="s">
        <v>518</v>
      </c>
      <c r="M64" s="50" t="s">
        <v>519</v>
      </c>
      <c r="N64" s="47">
        <f t="shared" si="6"/>
        <v>3</v>
      </c>
      <c r="P64" s="54">
        <v>1</v>
      </c>
      <c r="Q64" s="89">
        <v>2</v>
      </c>
      <c r="R64" s="100" t="s">
        <v>520</v>
      </c>
    </row>
    <row r="65" spans="11:18" ht="31" x14ac:dyDescent="0.35">
      <c r="K65" s="63">
        <v>49</v>
      </c>
      <c r="L65" s="50" t="s">
        <v>521</v>
      </c>
      <c r="M65" s="50" t="s">
        <v>522</v>
      </c>
      <c r="N65" s="47">
        <f t="shared" si="6"/>
        <v>3</v>
      </c>
      <c r="P65" s="54">
        <v>1</v>
      </c>
      <c r="Q65" s="89">
        <v>2</v>
      </c>
      <c r="R65" s="100" t="s">
        <v>523</v>
      </c>
    </row>
    <row r="66" spans="11:18" ht="46.5" x14ac:dyDescent="0.35">
      <c r="K66" s="44">
        <v>50</v>
      </c>
      <c r="L66" s="50" t="s">
        <v>524</v>
      </c>
      <c r="M66" s="50" t="s">
        <v>525</v>
      </c>
      <c r="N66" s="47">
        <f t="shared" si="6"/>
        <v>3</v>
      </c>
      <c r="P66" s="54">
        <v>1</v>
      </c>
      <c r="Q66" s="89">
        <v>2</v>
      </c>
      <c r="R66" s="100" t="s">
        <v>526</v>
      </c>
    </row>
    <row r="67" spans="11:18" ht="62" x14ac:dyDescent="0.35">
      <c r="K67" s="63">
        <v>53</v>
      </c>
      <c r="L67" s="55" t="s">
        <v>527</v>
      </c>
      <c r="M67" s="64" t="s">
        <v>528</v>
      </c>
      <c r="N67" s="47">
        <f t="shared" si="6"/>
        <v>3</v>
      </c>
      <c r="P67" s="54">
        <v>1</v>
      </c>
      <c r="Q67" s="54">
        <v>2</v>
      </c>
      <c r="R67" s="100" t="s">
        <v>529</v>
      </c>
    </row>
    <row r="68" spans="11:18" ht="62" x14ac:dyDescent="0.35">
      <c r="K68" s="44">
        <v>56</v>
      </c>
      <c r="L68" s="50" t="s">
        <v>530</v>
      </c>
      <c r="M68" s="55" t="s">
        <v>531</v>
      </c>
      <c r="N68" s="47">
        <f t="shared" si="6"/>
        <v>3</v>
      </c>
      <c r="P68" s="106">
        <v>1</v>
      </c>
      <c r="Q68" s="106">
        <v>2</v>
      </c>
      <c r="R68" s="88" t="s">
        <v>532</v>
      </c>
    </row>
    <row r="69" spans="11:18" ht="62" x14ac:dyDescent="0.35">
      <c r="K69" s="63">
        <v>57</v>
      </c>
      <c r="L69" s="55" t="s">
        <v>533</v>
      </c>
      <c r="M69" s="55" t="s">
        <v>534</v>
      </c>
      <c r="N69" s="47">
        <f t="shared" si="6"/>
        <v>3</v>
      </c>
      <c r="P69" s="54">
        <v>1</v>
      </c>
      <c r="Q69" s="54">
        <v>2</v>
      </c>
      <c r="R69" s="88" t="s">
        <v>535</v>
      </c>
    </row>
    <row r="70" spans="11:18" ht="45.65" customHeight="1" x14ac:dyDescent="0.35">
      <c r="K70" s="44">
        <v>58</v>
      </c>
      <c r="L70" s="55" t="s">
        <v>536</v>
      </c>
      <c r="M70" s="55" t="s">
        <v>537</v>
      </c>
      <c r="N70" s="47">
        <f t="shared" si="6"/>
        <v>3</v>
      </c>
      <c r="P70" s="54">
        <v>1</v>
      </c>
      <c r="Q70" s="54">
        <v>2</v>
      </c>
      <c r="R70" s="88" t="s">
        <v>538</v>
      </c>
    </row>
    <row r="71" spans="11:18" ht="46.4" customHeight="1" x14ac:dyDescent="0.35">
      <c r="K71" s="63">
        <v>59</v>
      </c>
      <c r="L71" s="50" t="s">
        <v>539</v>
      </c>
      <c r="M71" s="55" t="s">
        <v>540</v>
      </c>
      <c r="N71" s="47">
        <f t="shared" si="6"/>
        <v>3</v>
      </c>
      <c r="P71" s="111">
        <v>1</v>
      </c>
      <c r="Q71" s="111">
        <v>2</v>
      </c>
      <c r="R71" s="88" t="s">
        <v>541</v>
      </c>
    </row>
    <row r="72" spans="11:18" ht="62" x14ac:dyDescent="0.35">
      <c r="K72" s="44">
        <v>60</v>
      </c>
      <c r="L72" s="55" t="s">
        <v>542</v>
      </c>
      <c r="M72" s="55" t="s">
        <v>543</v>
      </c>
      <c r="N72" s="47">
        <f t="shared" si="6"/>
        <v>3</v>
      </c>
      <c r="P72" s="54">
        <v>1</v>
      </c>
      <c r="Q72" s="54">
        <v>2</v>
      </c>
      <c r="R72" s="87" t="s">
        <v>544</v>
      </c>
    </row>
    <row r="73" spans="11:18" ht="46.5" x14ac:dyDescent="0.35">
      <c r="K73" s="63">
        <v>61</v>
      </c>
      <c r="L73" s="55" t="s">
        <v>545</v>
      </c>
      <c r="M73" s="55" t="s">
        <v>546</v>
      </c>
      <c r="N73" s="47">
        <f t="shared" si="6"/>
        <v>3</v>
      </c>
      <c r="P73" s="44">
        <v>1</v>
      </c>
      <c r="Q73" s="44">
        <v>2</v>
      </c>
      <c r="R73" s="87" t="s">
        <v>547</v>
      </c>
    </row>
    <row r="74" spans="11:18" ht="93" x14ac:dyDescent="0.35">
      <c r="K74" s="44">
        <v>62</v>
      </c>
      <c r="L74" s="55" t="s">
        <v>548</v>
      </c>
      <c r="M74" s="55" t="s">
        <v>549</v>
      </c>
      <c r="N74" s="47">
        <f t="shared" si="6"/>
        <v>3</v>
      </c>
      <c r="P74" s="54">
        <v>1</v>
      </c>
      <c r="Q74" s="54">
        <v>2</v>
      </c>
      <c r="R74" s="87" t="s">
        <v>550</v>
      </c>
    </row>
    <row r="75" spans="11:18" ht="77.5" x14ac:dyDescent="0.35">
      <c r="K75" s="63">
        <v>63</v>
      </c>
      <c r="L75" s="55" t="s">
        <v>551</v>
      </c>
      <c r="M75" s="55" t="s">
        <v>552</v>
      </c>
      <c r="N75" s="47">
        <f t="shared" si="6"/>
        <v>3</v>
      </c>
      <c r="P75" s="112">
        <v>1</v>
      </c>
      <c r="Q75" s="112">
        <v>2</v>
      </c>
      <c r="R75" s="87" t="s">
        <v>553</v>
      </c>
    </row>
    <row r="76" spans="11:18" ht="62" x14ac:dyDescent="0.35">
      <c r="K76" s="44">
        <v>64</v>
      </c>
      <c r="L76" s="55" t="s">
        <v>554</v>
      </c>
      <c r="M76" s="55" t="s">
        <v>555</v>
      </c>
      <c r="N76" s="47">
        <f t="shared" si="6"/>
        <v>3</v>
      </c>
      <c r="P76" s="80">
        <v>1</v>
      </c>
      <c r="Q76" s="54">
        <v>2</v>
      </c>
      <c r="R76" s="87" t="s">
        <v>556</v>
      </c>
    </row>
    <row r="77" spans="11:18" ht="46.5" x14ac:dyDescent="0.35">
      <c r="K77" s="63">
        <v>51</v>
      </c>
      <c r="L77" s="55" t="s">
        <v>557</v>
      </c>
      <c r="M77" s="64" t="s">
        <v>558</v>
      </c>
      <c r="N77" s="47">
        <f t="shared" si="6"/>
        <v>2</v>
      </c>
      <c r="O77" s="109"/>
      <c r="P77" s="49">
        <v>2</v>
      </c>
      <c r="Q77" s="49">
        <v>1</v>
      </c>
      <c r="R77" s="87" t="s">
        <v>559</v>
      </c>
    </row>
    <row r="78" spans="11:18" ht="46.5" x14ac:dyDescent="0.35">
      <c r="K78" s="44">
        <v>52</v>
      </c>
      <c r="L78" s="55" t="s">
        <v>560</v>
      </c>
      <c r="M78" s="55" t="s">
        <v>561</v>
      </c>
      <c r="N78" s="47">
        <f t="shared" si="6"/>
        <v>1</v>
      </c>
      <c r="P78" s="54">
        <v>1</v>
      </c>
      <c r="Q78" s="54">
        <v>1</v>
      </c>
      <c r="R78" s="44" t="s">
        <v>562</v>
      </c>
    </row>
    <row r="79" spans="11:18" ht="31" x14ac:dyDescent="0.35">
      <c r="K79" s="63">
        <v>54</v>
      </c>
      <c r="L79" s="55" t="s">
        <v>563</v>
      </c>
      <c r="M79" s="64" t="s">
        <v>564</v>
      </c>
      <c r="N79" s="47">
        <f t="shared" si="6"/>
        <v>1</v>
      </c>
      <c r="P79" s="54">
        <v>1</v>
      </c>
      <c r="Q79" s="54">
        <v>1</v>
      </c>
      <c r="R79" s="44" t="s">
        <v>565</v>
      </c>
    </row>
    <row r="80" spans="11:18" ht="31" x14ac:dyDescent="0.35">
      <c r="K80" s="44">
        <v>55</v>
      </c>
      <c r="L80" s="36" t="s">
        <v>566</v>
      </c>
      <c r="M80" s="37" t="s">
        <v>567</v>
      </c>
      <c r="N80" s="47">
        <f t="shared" si="6"/>
        <v>1</v>
      </c>
      <c r="P80" s="54">
        <v>1</v>
      </c>
      <c r="Q80" s="54">
        <v>1</v>
      </c>
      <c r="R80" s="44" t="s">
        <v>568</v>
      </c>
    </row>
  </sheetData>
  <autoFilter ref="K18:R28">
    <sortState ref="K19:R80">
      <sortCondition descending="1" ref="N18:N28"/>
    </sortState>
  </autoFilter>
  <sortState ref="L28:R45">
    <sortCondition descending="1" ref="N28:N45"/>
  </sortState>
  <mergeCells count="4">
    <mergeCell ref="T20:T24"/>
    <mergeCell ref="B8:B13"/>
    <mergeCell ref="C14:H14"/>
    <mergeCell ref="V18:Z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REGIONAL</vt:lpstr>
      <vt:lpstr>MR Catastroficos 10x10 CC</vt:lpstr>
      <vt:lpstr>Summary MFLs Risk</vt:lpstr>
      <vt:lpstr>Sheet1</vt:lpstr>
      <vt:lpstr>Summary MFLs Risk (2)</vt:lpstr>
      <vt:lpstr>Sheet2</vt:lpstr>
      <vt:lpstr>Sheet3</vt:lpstr>
      <vt:lpstr>CC (5x5)</vt:lpstr>
      <vt:lpstr>'MR Catastroficos 10x10 CC'!Print_Area</vt:lpstr>
      <vt:lpstr>REGIONAL!Print_Area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 Catastrophic Risks Cerro Corona-Spanish-GF-0522-07</dc:title>
  <dc:creator>Comsol - Translation &amp; Interpreting</dc:creator>
  <cp:lastModifiedBy>Shirley Torres</cp:lastModifiedBy>
  <cp:lastPrinted>2021-11-07T13:01:16Z</cp:lastPrinted>
  <dcterms:created xsi:type="dcterms:W3CDTF">2011-01-14T16:27:19Z</dcterms:created>
  <dcterms:modified xsi:type="dcterms:W3CDTF">2023-08-22T03:57:04Z</dcterms:modified>
</cp:coreProperties>
</file>